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15" windowHeight="3870" activeTab="1"/>
  </bookViews>
  <sheets>
    <sheet name="Prinsippnote" sheetId="1" r:id="rId1"/>
    <sheet name="Resultat" sheetId="2" r:id="rId2"/>
    <sheet name="Balanse" sheetId="3" r:id="rId3"/>
    <sheet name="Kontantstrøm" sheetId="4" r:id="rId4"/>
    <sheet name="Noter" sheetId="5" r:id="rId5"/>
    <sheet name="Ledelsekommentar" sheetId="6" r:id="rId6"/>
  </sheets>
  <definedNames>
    <definedName name="_xlnm.Print_Area" localSheetId="2">'Balanse'!$A$1:$G$43</definedName>
    <definedName name="_xlnm.Print_Area" localSheetId="1">'Resultat'!$A$1:$G$46</definedName>
    <definedName name="Z_103FBC5F_4102_4957_900B_BA095C2D38B9_.wvu.PrintArea" localSheetId="2" hidden="1">'Balanse'!$A$1:$G$42</definedName>
    <definedName name="Z_103FBC5F_4102_4957_900B_BA095C2D38B9_.wvu.PrintArea" localSheetId="1" hidden="1">'Resultat'!$A$1:$G$44</definedName>
    <definedName name="Z_57179D66_6D84_40D5_829E_8E5C312AF034_.wvu.PrintArea" localSheetId="2" hidden="1">'Balanse'!$A$1:$G$42</definedName>
    <definedName name="Z_94E49275_4EBC_4C92_A008_BB0AC4DC2251_.wvu.PrintArea" localSheetId="2" hidden="1">'Balanse'!$A$1:$G$42</definedName>
    <definedName name="Z_94E49275_4EBC_4C92_A008_BB0AC4DC2251_.wvu.PrintArea" localSheetId="1" hidden="1">'Resultat'!$A$1:$G$44</definedName>
    <definedName name="Z_BC6F4A40_F28A_49DC_9FDE_E3391CCE9299_.wvu.PrintArea" localSheetId="2" hidden="1">'Balanse'!$A$1:$G$42</definedName>
  </definedNames>
  <calcPr fullCalcOnLoad="1"/>
</workbook>
</file>

<file path=xl/sharedStrings.xml><?xml version="1.0" encoding="utf-8"?>
<sst xmlns="http://schemas.openxmlformats.org/spreadsheetml/2006/main" count="507" uniqueCount="447">
  <si>
    <t>Note</t>
  </si>
  <si>
    <t>Ordinært resultat</t>
  </si>
  <si>
    <t>Ekstraordinær inntekt</t>
  </si>
  <si>
    <t>Ekstraordinær kostnad</t>
  </si>
  <si>
    <t>Kundefordringer</t>
  </si>
  <si>
    <t>Andre fordringer</t>
  </si>
  <si>
    <t>Leverandørgjeld</t>
  </si>
  <si>
    <t>Annen kortsiktig gjeld</t>
  </si>
  <si>
    <t>Sum gjeld</t>
  </si>
  <si>
    <t>Sum driftskostnad</t>
  </si>
  <si>
    <t>GJELD</t>
  </si>
  <si>
    <t>EIENDELER</t>
  </si>
  <si>
    <t>EGENKAPITAL OG GJELD</t>
  </si>
  <si>
    <t>Skyldige offentlige avgifter</t>
  </si>
  <si>
    <t>(Beløp i NOK 1000)</t>
  </si>
  <si>
    <t>SUM EIENDELER</t>
  </si>
  <si>
    <t>SUM EGENKAPITAL OG GJELD</t>
  </si>
  <si>
    <t>Andre inntekter</t>
  </si>
  <si>
    <t>Netto finansinntekt/(-kostnad)</t>
  </si>
  <si>
    <t>Sum ekstraordinære poster</t>
  </si>
  <si>
    <t>Aksjer</t>
  </si>
  <si>
    <t>Prosjektfordringer</t>
  </si>
  <si>
    <t>Bankinnskudd, kontanter og lignende</t>
  </si>
  <si>
    <t>Salg av eiendom, utstyr og lignende</t>
  </si>
  <si>
    <t>Avsatte feriepenger</t>
  </si>
  <si>
    <t>Prosjektgjeld</t>
  </si>
  <si>
    <t>Lønnskostnader</t>
  </si>
  <si>
    <t>Andre driftskostnader</t>
  </si>
  <si>
    <t>4, 9</t>
  </si>
  <si>
    <t>Skyldige skattetrekk</t>
  </si>
  <si>
    <t>Andre skyldige offentlige trekk</t>
  </si>
  <si>
    <t>BALANSE</t>
  </si>
  <si>
    <t>RESULTAT</t>
  </si>
  <si>
    <t>AVSETNINGER FOR FORPLIKTELSER</t>
  </si>
  <si>
    <t>Tilskudd fra NFR</t>
  </si>
  <si>
    <t>Sum fordelt</t>
  </si>
  <si>
    <t>Beholdninger</t>
  </si>
  <si>
    <t>Egenkapital ved enhetene</t>
  </si>
  <si>
    <t>Annen egenkapital</t>
  </si>
  <si>
    <t>Til egenkapital ved enhetene</t>
  </si>
  <si>
    <t>Til annen egenkapital</t>
  </si>
  <si>
    <t>Resultat fra ekstern finansiert virksomhet</t>
  </si>
  <si>
    <t>5, 12</t>
  </si>
  <si>
    <t>Resultat bevilgningsfinansiert virksomhet belastet egenkapital:</t>
  </si>
  <si>
    <t>Inntekt fra ekstern finansiert virksomhet</t>
  </si>
  <si>
    <t>Tilskudd fra UFD, andre departement og statlig etater</t>
  </si>
  <si>
    <t>Resultat fra årets virksomhet</t>
  </si>
  <si>
    <t>Disponering av resultat fra ekstern finansiert virksomhet</t>
  </si>
  <si>
    <t>Sum avsetninger for forpliktelser</t>
  </si>
  <si>
    <t>Sum driftsinntekter</t>
  </si>
  <si>
    <t>Driftsresultat</t>
  </si>
  <si>
    <t>Resultat etter avregning bevilgningsfinansiert virksomhet</t>
  </si>
  <si>
    <t xml:space="preserve">Kontantstrømoppstilling </t>
  </si>
  <si>
    <t>Kostnadsføring av driftsmidler</t>
  </si>
  <si>
    <t>Endring i kundefordringer</t>
  </si>
  <si>
    <t>Netto endring prosjektfordringer/-gjeld</t>
  </si>
  <si>
    <t>Endring i leverandørgjeld</t>
  </si>
  <si>
    <t>Endring i andre tidsavgrensningsposter</t>
  </si>
  <si>
    <t xml:space="preserve">(A) Netto kontantstrøm fra operasjonelle aktiviteter  </t>
  </si>
  <si>
    <t>(Investering)/salg av aksjer</t>
  </si>
  <si>
    <t>(B) Netto kontantstrøm fra investeringsaktiviteter</t>
  </si>
  <si>
    <t xml:space="preserve">  </t>
  </si>
  <si>
    <t>(C) Netto kontantstrøm fra finansieringsaktiviteter</t>
  </si>
  <si>
    <t>(D) Netto kontantstrøm andre endringer</t>
  </si>
  <si>
    <t>(E) Netto endring i bankinnskudd, kontanter og lignende (A-B+/-C+/-D)</t>
  </si>
  <si>
    <t>(F) Beholdning av bankinnskudd, kontanter og lignende ved periodens begynnelse</t>
  </si>
  <si>
    <t>Beholdning av bankinnskudd, kontanter og lignende ved periodens slutt (F+/-E)</t>
  </si>
  <si>
    <t>Spesifikasjon av kontantbeholdningen ved periodens slutt:</t>
  </si>
  <si>
    <t>Innskudd statens konsernkonto (ikke rentebærende)</t>
  </si>
  <si>
    <t>Andre rentebærende bankinnskudd</t>
  </si>
  <si>
    <t>Håndkasser og andre kontantbeholdninger</t>
  </si>
  <si>
    <t>Sum bankinnskudd og kontanter</t>
  </si>
  <si>
    <t>Bunden egenkapital</t>
  </si>
  <si>
    <t>Endring i beholdninger</t>
  </si>
  <si>
    <t>Netto avregning bevilgningsfinansiert virksomhet</t>
  </si>
  <si>
    <t>Avsatt andel midler bevilgningsfinansiert virksomhet</t>
  </si>
  <si>
    <t>INNSKUTT EGENKAPITAL</t>
  </si>
  <si>
    <t>Aksjer i gruppe 1</t>
  </si>
  <si>
    <t>OPPTJENT EGENKAPITAL (fra eksternt finansiert virksomhet)</t>
  </si>
  <si>
    <t>Sum opptjent egenkapital</t>
  </si>
  <si>
    <t>Sum innskutt egenkapital</t>
  </si>
  <si>
    <t>Investeringer og påkostninger</t>
  </si>
  <si>
    <t>Endring avsatt andel midler bevilgningsfinansiert virksomhet</t>
  </si>
  <si>
    <t>Note 0:</t>
  </si>
  <si>
    <t xml:space="preserve"> Regnskapsprinsipper</t>
  </si>
  <si>
    <t>Årsregnskapet er satt opp etter mal fra regnskapsloven og god regnskapsskikk, tilpasset universitet- og høyskolesektoren.</t>
  </si>
  <si>
    <t>Anvendt regnskapsprinsipp</t>
  </si>
  <si>
    <t>Inntekter</t>
  </si>
  <si>
    <t>Salg av eiendom</t>
  </si>
  <si>
    <t xml:space="preserve">NTNU har i henhold til dialog med Riksrevisjonen og KD skiftet prinsipp for behandling av inntekter ved </t>
  </si>
  <si>
    <t>salg av eiendom. NTNU har tidligere inntektsført salg av eiendom når salginntekten er brukt til oppføring av nye bygg.</t>
  </si>
  <si>
    <t>Salgsinntekten har tidligere vært plassert som kortsiktig gjeld og inntetksført i takt med kostnadene til nybygg.</t>
  </si>
  <si>
    <t>Fra 2006 legges salgstidspunktet til grunn for inntektsføringen. Salgsinntekten vil være en del av avsetning for</t>
  </si>
  <si>
    <t>forpliktelser. Kostnader til nybygg vil bli løpende bokført og avregnet mot denne avsetningen.</t>
  </si>
  <si>
    <t>Regnskapstall for 2005 er omarbeidet etter det nye prinsippet for regnskapføring av salg av eiendom.</t>
  </si>
  <si>
    <t xml:space="preserve">Tilskudd fra UFD, andre departement, statlige etater og NFR inntektsføres i den perioden tilskuddet mottas. </t>
  </si>
  <si>
    <t xml:space="preserve">Øvrige inntekter er resultatført i den perioden rettigheten til inntekten er opptjent. </t>
  </si>
  <si>
    <t>Det statlige bevilgningsreglementet tilsier at den andel av det statlige tilskuddet som ikke er benyttet ved regnskapsavslutningen</t>
  </si>
  <si>
    <t xml:space="preserve">er å anse som en forpliktelse. Ved årsavslutning gjennomføres avregning av mottatte midler mot faktisk forbrukte midler, </t>
  </si>
  <si>
    <t>ubrukte midler føres som forpliktelse i balansen.</t>
  </si>
  <si>
    <t>Kostnader</t>
  </si>
  <si>
    <t>Kostnader er resultatført i den perioden den er pådratt eller når det er identifisert en forpliktelse.</t>
  </si>
  <si>
    <t>Prosjekter</t>
  </si>
  <si>
    <t>Inntekten knyttet til prosjekter innenfor ekstern finansiert virksomhet (EFV) inntektsføres gjennom saldering av aktive prosjekter.</t>
  </si>
  <si>
    <t xml:space="preserve">Denne metoden tilsier at påløpte kostnader tilsvarer fremdriften i prosjektet. Dette gir en periodisering som tilsvarer løpende </t>
  </si>
  <si>
    <t>avregning uten fortjeneste.</t>
  </si>
  <si>
    <t xml:space="preserve">Det foretas ikke en generell vurdering knyttet til latente tap i aktive prosjekter, eventuelle tap kostnadsføres som </t>
  </si>
  <si>
    <t xml:space="preserve">hovedregel ved endelig konstatering av eventuell underdekning i prosjektet. Tap er først kjent ved avslutning av prosjektet. </t>
  </si>
  <si>
    <t>For aktive prosjekter hvor det er konstatert sannsynlig tap, er det avsatt for latente tap.</t>
  </si>
  <si>
    <t xml:space="preserve">Investeringer og påkostninger i eiendom, bygg og utstyr balanseføres ikke i regnskapet, slike anskaffelser kostnadsføres </t>
  </si>
  <si>
    <t xml:space="preserve">fortløpende. Balanse- og resultatregnskapet inkluderer derfor henholdsvis ikke driftsmidler eller avskrivninger. Investeringer </t>
  </si>
  <si>
    <t>defineres som anskaffelser større enn kr. 30.000/50.000 enkeltvis og med en levetid utover tre år.</t>
  </si>
  <si>
    <t>Klassifisering og vurdering av balanseposter</t>
  </si>
  <si>
    <t xml:space="preserve">Eiendeler som er tilknyttet varekretsløpet er klassifisert som omløpsmidler. Fordringer klassifiseres som omløpsmidler hvis de skal </t>
  </si>
  <si>
    <t>tilbakebetales i løpet av ett år etter utbetalingstidspunktet. For gjeld er analoge kriterier lagt til grunn.</t>
  </si>
  <si>
    <t>Omløpsmidler vurderes til laveste av anskaffelseskost og virkelig verdi. Kortsiktig gjeld balanseføres til nominelt beløp på</t>
  </si>
  <si>
    <t>etableringstidspunktet.</t>
  </si>
  <si>
    <t>Aksjer og andre finansielle eiendeler</t>
  </si>
  <si>
    <t>Aksjer og andre finansielle eiendelere balanseføres i utgangspunktet til anskaffelseskost.</t>
  </si>
  <si>
    <t>Investeringer i aksjer foretatt før 01.01.2003, hvor investeringer fremgår av Statens kapitalregnskap, skal presenteres med</t>
  </si>
  <si>
    <t>regnskapsmessig netto verdi tilsvarende kr. 0. I regnskapet fremkommer dette gjennom balanseføring av en gjeld tilsvarende</t>
  </si>
  <si>
    <t>investeringens bokført verdi.</t>
  </si>
  <si>
    <t xml:space="preserve">Aksjer anskaffet etter 01.01.2003, som ikke inngår i Statens kapitalregnskap og er finansiert ved opptjent egenkapital fra den </t>
  </si>
  <si>
    <t>ekstern finansierte virksomheten, balanseføres til kostpris.</t>
  </si>
  <si>
    <t>Varebeholdninger</t>
  </si>
  <si>
    <t xml:space="preserve">Lager av innkjøpte varer er verdsatt til laveste av anskaffelseskost etter FIFO- prinsippet og virkelig verdi. Det foretas </t>
  </si>
  <si>
    <t xml:space="preserve">nedskriving for påregnelig ukurans. </t>
  </si>
  <si>
    <t>Fordringer</t>
  </si>
  <si>
    <t>Kundefordringer og andre fordringer er oppført i balansen til pålydende etter fradrag for tap. Det er gjort fradrag for tap</t>
  </si>
  <si>
    <t>i samsvar med reglene i Statens økonomireglement. I tillegg er det foretatt uspesifisert avsetning for å dekke antatt tap.</t>
  </si>
  <si>
    <t>Internhandel</t>
  </si>
  <si>
    <t>Alle vesentlige interne transaksjoner og mellomværender er eliminert i finansregnskapet.</t>
  </si>
  <si>
    <t>Pensjoner</t>
  </si>
  <si>
    <t>De ansatte er tilknyttet Statens Pensjonskasse (SPK). Det er ikke foretatt beregning eller avsetning for eventuell</t>
  </si>
  <si>
    <t>over-/underdekning i pensjonsordningen. Årets pensjonskostnad tilsvarer årlig premie til SPK.</t>
  </si>
  <si>
    <t>Valuta</t>
  </si>
  <si>
    <t>Pengeposter i utenlandsk valuta er vurdert etter kursen ved regnskapsårets slutt.</t>
  </si>
  <si>
    <t>Ekstraordinære poster</t>
  </si>
  <si>
    <t>Transaksjoner som anses som uvanlige, uregelmessige og vesentlige klassifiseres som ekstraordinære.</t>
  </si>
  <si>
    <t>Egenkapital</t>
  </si>
  <si>
    <t>Universitet og høgskoler kan kun opptjene egenkapital innenfor den ekstern finansierte virksomheten (EFV). Ubenyttede</t>
  </si>
  <si>
    <t>midler innenfor den bevilningsfinanserte virksomheten anses som en forpliktelse, med henvisning til gjennomføring av</t>
  </si>
  <si>
    <t>statsoppdraget.</t>
  </si>
  <si>
    <t>Deler av de midlene som opptjenes innenfor EFV føres tilbake til organisasjonen og inngår i deres tilgjengelige midler til</t>
  </si>
  <si>
    <t>dekning av drift, anskaffelser eller andre forhold innenfor formålet til institusjonen. Midler som gjennom interne</t>
  </si>
  <si>
    <t>disponeringer er øremerket slike formål, er klassifisert som egenkapital ved enhetene.</t>
  </si>
  <si>
    <t>Kontantstrøm</t>
  </si>
  <si>
    <t>Kontantstrømsoppstillingen følger den direkte metode. Oppstillingen er dog vesentlig tilpasset universitet- og høyskole-</t>
  </si>
  <si>
    <t>sektoren. Tilpasningen er i første rekke knyttet til prinsippet om kostnadsføring av investeringer og at sektoren ikke har</t>
  </si>
  <si>
    <t>noen form for finansiering gjennom lån.</t>
  </si>
  <si>
    <t>Kontoplan</t>
  </si>
  <si>
    <t xml:space="preserve">Samtlige universiteter benytter NS 4102 som utgangspunkt for sin interne kontoplan. Det er gjort tilpasninger innenfor </t>
  </si>
  <si>
    <t xml:space="preserve">kontogruppe 4, som følge av at investeringer kostnadsføres fortløpende. Anskaffelser som etter regnskapsloven ville blitt </t>
  </si>
  <si>
    <t>balanseført kostnadsføres i kontogruppe 4.</t>
  </si>
  <si>
    <t>Note 1 Spesifikasjon av driftsinntekter</t>
  </si>
  <si>
    <t>2006</t>
  </si>
  <si>
    <t>2005</t>
  </si>
  <si>
    <t>Årets tilskudd fra UFD</t>
  </si>
  <si>
    <t>Årets tilskudd fra andre departement og statlige etater</t>
  </si>
  <si>
    <t>Årets tilskudd fra UFD, andre departement og statlig etater</t>
  </si>
  <si>
    <t>Årets tilskudd fra NFR</t>
  </si>
  <si>
    <t>Inntekt fra eksternt finansiert virksomhet (EFV):</t>
  </si>
  <si>
    <t>Statlige etater</t>
  </si>
  <si>
    <t>Kommunale og fylkeskommunale etater</t>
  </si>
  <si>
    <t>Organisasjoner</t>
  </si>
  <si>
    <t>Næringsliv/privat</t>
  </si>
  <si>
    <t>EU tilskudd/tildeling fra rammeprogram for forskning</t>
  </si>
  <si>
    <t>EU tilskudd/tildelinger til undervisning og annet</t>
  </si>
  <si>
    <t>Stiftelser/selskaper i NTNUs randsone</t>
  </si>
  <si>
    <t>Andre</t>
  </si>
  <si>
    <t>Sum inntekt fra eksternt finansiert virksomhet (EFV)</t>
  </si>
  <si>
    <t>Salg av eiendom, utstyr og lignende*</t>
  </si>
  <si>
    <t xml:space="preserve">Salg av utstyr </t>
  </si>
  <si>
    <t>Salg av andre driftsmidler</t>
  </si>
  <si>
    <t>Sum salg av eiendom, utstyr og lignende</t>
  </si>
  <si>
    <t>Andre inntekter:</t>
  </si>
  <si>
    <t>Refusjon/inntekter fra bygningsdrift</t>
  </si>
  <si>
    <t>Leieinntekter lokaler</t>
  </si>
  <si>
    <t>Salg av teletjenester fra Telesentralen</t>
  </si>
  <si>
    <t>Øvrige andre inntekter</t>
  </si>
  <si>
    <t>Sum andre inntekter</t>
  </si>
  <si>
    <t>Sum driftsinntekt</t>
  </si>
  <si>
    <t xml:space="preserve">Inntekt fra Kunnskapsdepartementet (KD) er avstemt mot utbetalinger. Avvik skyldes BIBSYS på 3 millioner som er ført under eksterne </t>
  </si>
  <si>
    <t>inntekter. Resten av avviket skyldes innektsføring på annet regnskapsår.</t>
  </si>
  <si>
    <t>NTNU har endret prinipp for inntektsføring av salg av eiendom. (se prinsippnote.)</t>
  </si>
  <si>
    <t>Det er solgt eiendom for 25,6  mill. i 2006. Hvorav 24. mill av denne inntekten knytter seg til salg av Idrettsbygget på Gløshaugen.</t>
  </si>
  <si>
    <t>Inntektene fra den eksternt finansiert virksomheten økte med 9%. Økningen er på samme nivå som de to foregående årene.</t>
  </si>
  <si>
    <t>Den størst økningen finner vi i inntektene knyttet til NTNUs randsone virksomheter. Inntektene fra NTNUs randsone virksomheter</t>
  </si>
  <si>
    <t>var i 2006 19,5 mill. 12,5 mill av denne økningen var knyttet til DMFs samarbeidsprosjekter med Helse Midt-Norge og St.Olavs hospital.</t>
  </si>
  <si>
    <t xml:space="preserve">Note 2 Lønnskostnader, antall ansatte mm. </t>
  </si>
  <si>
    <t xml:space="preserve">Lønnskostnader </t>
  </si>
  <si>
    <t>Lønninger</t>
  </si>
  <si>
    <t>Feriepenger</t>
  </si>
  <si>
    <t>Arbeidsgiveravgift</t>
  </si>
  <si>
    <t>Pensjonskostnader</t>
  </si>
  <si>
    <t>Sykepenger og andre refusjoner</t>
  </si>
  <si>
    <t>Andre ytelser</t>
  </si>
  <si>
    <t>Sum lønnskostnader</t>
  </si>
  <si>
    <t>Note 3 Investeringer og påkostninger av driftsmidler</t>
  </si>
  <si>
    <t>Som følge av statens økonomireglement blir alle anskaffelser og påkostninger kostnadsført løpende.</t>
  </si>
  <si>
    <t>Anskaffelser med en kostpris større enn kr. 50.000 enkeltvis og med en levetid utover 3 år anses som investeringer.</t>
  </si>
  <si>
    <t>Vedlikehold og mindre investeringer og påkostninger kostnadsføres som andre driftskostnader.</t>
  </si>
  <si>
    <t>Regnskapsposten består av investeringer og påkostninger til:</t>
  </si>
  <si>
    <t xml:space="preserve">Eiendom og bygg </t>
  </si>
  <si>
    <t>Teknisk data og undervisningsutstyr</t>
  </si>
  <si>
    <t>Anleggsmaskiner og transportmidler</t>
  </si>
  <si>
    <t>Kontormaskiner og annet inventar</t>
  </si>
  <si>
    <t>Sum investeringer og påkostninger av driftsmidler</t>
  </si>
  <si>
    <t>Note 4 Andre driftskostnader</t>
  </si>
  <si>
    <t>Andre driftskostnader består av:</t>
  </si>
  <si>
    <t>Husleie</t>
  </si>
  <si>
    <t>Vedlikehold egne bygg og anlegg</t>
  </si>
  <si>
    <t>Mindre utstyrsanskaffelser</t>
  </si>
  <si>
    <t>Konsulenter og andre kjøp av fremmedytelser</t>
  </si>
  <si>
    <t>Reiser og diett</t>
  </si>
  <si>
    <t>Kostnader til tele og data (ikke utstyrsanskaffelser)</t>
  </si>
  <si>
    <t>Andre kontorkostnader</t>
  </si>
  <si>
    <t>Bøker og publikasjoner</t>
  </si>
  <si>
    <t>Øvrige driftskostnader</t>
  </si>
  <si>
    <t>Sum andre driftskostnader</t>
  </si>
  <si>
    <t>Note 5 Netto finansinntekt/(-kostnad)</t>
  </si>
  <si>
    <t>Finansinntekter</t>
  </si>
  <si>
    <t>Renteinntekter</t>
  </si>
  <si>
    <t>Annen finansinntekt (agio)</t>
  </si>
  <si>
    <t>Sum finansinntekter</t>
  </si>
  <si>
    <t>Finanskostnader</t>
  </si>
  <si>
    <t>Rentekostnad</t>
  </si>
  <si>
    <t>Annen finanskostnad (inkl. agio)</t>
  </si>
  <si>
    <t>Sum finanskostnader</t>
  </si>
  <si>
    <t xml:space="preserve">Note 7 Investeringer i aksjer og selskapsandeler   </t>
  </si>
  <si>
    <t>Investeringer i aksjer foretatt før 01.01.2003, hvor investeringen fremgår av Statens kapitalregnskap, skal presenteres med</t>
  </si>
  <si>
    <t>regnskapsmessig netto verdi tilsvarende kr. 0. I regnskapet fremkommer dette gjennom balanseføring av innskutt virksomhetskapital</t>
  </si>
  <si>
    <t>tilsvarende investeringens bokførte verdi.</t>
  </si>
  <si>
    <t>Aksjer anskaffet etter 01.01.2003, som ikke inngår i Statens kapitalregnskap og er finansiert ved opptjent virksomhetskapitalfra den ekstern</t>
  </si>
  <si>
    <t>finansierte virksomheten, balanseføres til kostpris.</t>
  </si>
  <si>
    <t>Forretnings-kontor</t>
  </si>
  <si>
    <t>Eierandel</t>
  </si>
  <si>
    <t>Stemme-andel</t>
  </si>
  <si>
    <t>Brutto balanseført verdi</t>
  </si>
  <si>
    <t>Aksjer inkludert i statens kapitalregnskap</t>
  </si>
  <si>
    <t>Trøndelag Vekst AS</t>
  </si>
  <si>
    <t>Trondheim</t>
  </si>
  <si>
    <t>Leiv Eiriksson AS</t>
  </si>
  <si>
    <t>Interagon AS</t>
  </si>
  <si>
    <t>VIVA AS</t>
  </si>
  <si>
    <t>Bjugn</t>
  </si>
  <si>
    <t>Såkorninvest Midt-Norge AS</t>
  </si>
  <si>
    <t>Sum aksjer gruppe 1</t>
  </si>
  <si>
    <t>Aksjer finansiert ved virksomhetskapitalEFV</t>
  </si>
  <si>
    <t>NTNU Technology Transfer AS</t>
  </si>
  <si>
    <t>Medisinsk - Teknisk Forskningssenter</t>
  </si>
  <si>
    <t>Senter for Økonomisk Forskning</t>
  </si>
  <si>
    <t>NTNU Samfunnsforskning AS</t>
  </si>
  <si>
    <t>Såkorn Management AS</t>
  </si>
  <si>
    <t>Teknologiarena AS</t>
  </si>
  <si>
    <t>Oi! Trøndersk Mat og Drikke AS</t>
  </si>
  <si>
    <t>Design ACE AS</t>
  </si>
  <si>
    <t>Trådløse Trondheim AS</t>
  </si>
  <si>
    <t>Sum aksjer gruppe 2</t>
  </si>
  <si>
    <t>Brutto balanseført verdi 31.12.06</t>
  </si>
  <si>
    <t>NTNU solgte i juni 2006 150.671 aksjer i Leiv Eiriksson AS (se for øvrig note 14).</t>
  </si>
  <si>
    <t>En ny gjennomgang av aksjeporteføljen viser at NTNU har eierinteresser i to nye selskaper som ikke har vært tatt hensyn til</t>
  </si>
  <si>
    <t xml:space="preserve">i regnskapet tidligere. Dette gjelder selskapene VIVA AS (som NTNU investerte 50 000 aksjer i ved utgangen av 2000) og  </t>
  </si>
  <si>
    <t>Oi! Trøndersk Mat og drikke AS (som NTNU kjøpte 10 aksjer i ved starten av 2005).</t>
  </si>
  <si>
    <t>I 2006 har NTNU investert aksjer i selskapene Design ACE AS og Trådløse Trondheim AS.</t>
  </si>
  <si>
    <t>Selskapet Norsk Synkrontronforskning er oppløst i 2006. Aksjebeholdning er redusert med 28 000.</t>
  </si>
  <si>
    <t>Note 8 Beholdninger</t>
  </si>
  <si>
    <t>Beholdninger knyttet til undervisnings- og/eller forskningsvirksomhet:</t>
  </si>
  <si>
    <t>Beholdning 1</t>
  </si>
  <si>
    <t>Beholdninger beregnet på videresalg:</t>
  </si>
  <si>
    <t>Telesentralen</t>
  </si>
  <si>
    <t>Vitenskapsmuseet</t>
  </si>
  <si>
    <t>Sum anskaffelseskost</t>
  </si>
  <si>
    <t>Beholdninger vurdert til anskaffelseskost</t>
  </si>
  <si>
    <t>Beholdninger vurdert til virkelig verdi</t>
  </si>
  <si>
    <t>Sum ukurans</t>
  </si>
  <si>
    <t>Sum beholdninger</t>
  </si>
  <si>
    <t>Note 9 Kundefordringer</t>
  </si>
  <si>
    <t>Kundefordringer til pålydende</t>
  </si>
  <si>
    <t>Avsatt til latent tap</t>
  </si>
  <si>
    <t>Sum kundefordringer</t>
  </si>
  <si>
    <t>Kostnadsført tap utgjør</t>
  </si>
  <si>
    <t>Aldersfordeling kundefordringer:</t>
  </si>
  <si>
    <t>Antall dager</t>
  </si>
  <si>
    <t>Ikke forfalt</t>
  </si>
  <si>
    <t>1-30</t>
  </si>
  <si>
    <t>31-60</t>
  </si>
  <si>
    <t>61-90</t>
  </si>
  <si>
    <t>91-180</t>
  </si>
  <si>
    <t>181-360</t>
  </si>
  <si>
    <t>&gt; 360</t>
  </si>
  <si>
    <t>Sum</t>
  </si>
  <si>
    <t>Note 10 Prosjektfordringer/-gjeld</t>
  </si>
  <si>
    <t>Påløpt, ikke fakturert inntekt aktive prosjekter</t>
  </si>
  <si>
    <t>Forskuddsfakturert inntekt aktive prosjekter</t>
  </si>
  <si>
    <t>Netto prosjektfordring/(-gjeld)</t>
  </si>
  <si>
    <t>Aktive prosjekter er nullstilt, slik at bidraget per 31.12 for aktive prosjekter utgjør kr. 0. Påløpte kostnader er benyttet</t>
  </si>
  <si>
    <t xml:space="preserve">som estimat på fremdriften i prosjektet. Dette prinsippet er valgt som en tilnærming til løpende avregning uten fortjeneste, </t>
  </si>
  <si>
    <t xml:space="preserve">da universitetet ikke har har verktøy som gjør det mulig å vurdere status i det enkelte prosjekt løpende ved gjennomføring </t>
  </si>
  <si>
    <t>av prosjektet.</t>
  </si>
  <si>
    <t>Universitet har følgende hovedgrupper av prosjekter:</t>
  </si>
  <si>
    <r>
      <t>Oppdragsprosjekter</t>
    </r>
    <r>
      <rPr>
        <sz val="11"/>
        <rFont val="Times New Roman"/>
        <family val="1"/>
      </rPr>
      <t xml:space="preserve">; dette er prosjekter universitetet utfører for en ekstern oppdragsgiver og hvor oppdragsgiver som </t>
    </r>
  </si>
  <si>
    <t xml:space="preserve">hovedregel har eiendomsretten til resultatene av prosjektet. Denne formen for prosjekter har som hovedregel en fast </t>
  </si>
  <si>
    <t>pris og stiller institusjonen ovenfor en finansiell risiko ved gjennomføring. Det er et krav at oppdragsinntekten skal dekke</t>
  </si>
  <si>
    <t>estimert kostnad, herunder indirekte kostnader, for prosjektet ved prosjektstart.</t>
  </si>
  <si>
    <r>
      <t>Bidragsprosjekter;</t>
    </r>
    <r>
      <rPr>
        <sz val="11"/>
        <rFont val="Times New Roman"/>
        <family val="1"/>
      </rPr>
      <t xml:space="preserve"> dette er prosjekter hvor universitetet henter støtte fra eksterne bidragsytere, uten konkrete krav til </t>
    </r>
  </si>
  <si>
    <t xml:space="preserve">leveranser. Det er ikke krav om fullfinansiering av slike prosjekter. Institusjonen vil som hovedregel ha eiendomsretten til </t>
  </si>
  <si>
    <t xml:space="preserve">forskningsresultatet. Tap i denne typen av prosjekter anses som ordinær drift for institusjonen, det avsettes derfor ikke som </t>
  </si>
  <si>
    <t>latente tap i bidragsprosjekter.</t>
  </si>
  <si>
    <t>Note 11 Andre fordringer</t>
  </si>
  <si>
    <t>Fordringer på ansatte:</t>
  </si>
  <si>
    <t>Reise- og ekskursjonsforskudd</t>
  </si>
  <si>
    <t>Personallån</t>
  </si>
  <si>
    <t>Andre fordringer på ansatte</t>
  </si>
  <si>
    <t>Sum fordringer på ansatte</t>
  </si>
  <si>
    <t>Periodiseringer:</t>
  </si>
  <si>
    <t>Påløpt, ikke fakturert/mottatt andre inntekter</t>
  </si>
  <si>
    <t>Periodisert inntekt fra Uninett</t>
  </si>
  <si>
    <t>Forskuddsbetalte leieutgifter</t>
  </si>
  <si>
    <t>Forskuddsbetalte kostnader</t>
  </si>
  <si>
    <t>Andre periodiseringer</t>
  </si>
  <si>
    <t>Sum periodiseringer</t>
  </si>
  <si>
    <t>Sum andre fordringer</t>
  </si>
  <si>
    <t>Note 12 Bankinnskudd, kontanter og lignende</t>
  </si>
  <si>
    <t>Andre bankinnskudd og interimskonti</t>
  </si>
  <si>
    <t>Bundne bankinnskudd:</t>
  </si>
  <si>
    <t>Garantier</t>
  </si>
  <si>
    <t>Andre bundne innskudd</t>
  </si>
  <si>
    <t>Sum bundne bankinnskudd*</t>
  </si>
  <si>
    <t>*Det er ikke krav om at universitetene oppbevarer skattetrekksmidler på egen bankkonto.</t>
  </si>
  <si>
    <t>Note 13 Skyldige offentlige avgifter</t>
  </si>
  <si>
    <t>Skyldig merverdiavgift</t>
  </si>
  <si>
    <t>Skyldige arbeidsgiveravgift</t>
  </si>
  <si>
    <t>Andre offentlige avgifter</t>
  </si>
  <si>
    <t>Sum skyldige offentlige avgifter</t>
  </si>
  <si>
    <t>Note 14 Annen kortsiktig gjeld</t>
  </si>
  <si>
    <t>Utstyr Realfagsbygget</t>
  </si>
  <si>
    <t>Utstyr universitetsklinikken</t>
  </si>
  <si>
    <t>Utenlandsstudier Medisin påløpte kostnader</t>
  </si>
  <si>
    <t>Påløpte variable lønnskostnader periodisert</t>
  </si>
  <si>
    <t>Påløpte kostnader og andre periodiseringer</t>
  </si>
  <si>
    <t>Øvrige kortsiktig gjeld</t>
  </si>
  <si>
    <t>Solgte aksjer Leiv Eriksson AS</t>
  </si>
  <si>
    <t>Gjeld til Statens Pensjonskasse</t>
  </si>
  <si>
    <t>Sum annen kortsiktig gjeld</t>
  </si>
  <si>
    <t>NTNU solgte i juni 150.671 aksjer i Leiv Eriksson AS. Aksjene er bokført i regnskapet med en verdi på kr. 150.671.Salgsum for aksjene ble kr. 4.030.449.</t>
  </si>
  <si>
    <t>NTNU har søkt departementet om å få beholde salgsummen som virksomhetskapital.Står som kortsiktig gjeld i påvente av avgjørelse fra departementet.</t>
  </si>
  <si>
    <t>Note 15 Netto avregning bevilgningsfinansiert virksomhet</t>
  </si>
  <si>
    <t>Det statlige bevilgningsreglementet tilsier at den andel av det statlige tilskuddet som ikke er benyttet ved regnskapsavslutningen er å</t>
  </si>
  <si>
    <t>anse som en forpliktelse. Tildelte, ubenyttede midler er avregnet som forpliktelse.</t>
  </si>
  <si>
    <t>Det er foretatt følgende interne avsetninger til de angitte oppgaver/formål innenfor statsoppdraget:</t>
  </si>
  <si>
    <t>Endring</t>
  </si>
  <si>
    <t>Kunnskapsdepartementet</t>
  </si>
  <si>
    <t>Byggevirksomhet</t>
  </si>
  <si>
    <t xml:space="preserve"> avtale med part utenfor staten:</t>
  </si>
  <si>
    <t xml:space="preserve">   Nanolaboratorium, bygg</t>
  </si>
  <si>
    <t xml:space="preserve">   Bygg 6B, Dragvoll</t>
  </si>
  <si>
    <t xml:space="preserve"> Sum avtale med part utenfor staten:</t>
  </si>
  <si>
    <t xml:space="preserve"> avtale med part innenfor staten:</t>
  </si>
  <si>
    <t xml:space="preserve"> intern prioritering:</t>
  </si>
  <si>
    <t>Sum Byggevirksomhet</t>
  </si>
  <si>
    <t>Andre avsetninger</t>
  </si>
  <si>
    <t xml:space="preserve">   Utstyr til ny universitetsklinikk</t>
  </si>
  <si>
    <t xml:space="preserve">   Vitenskapelig utstyr, infrastrukturtiltak, og lignende</t>
  </si>
  <si>
    <t xml:space="preserve">   Strategiske stipendiat- og postdok.stillinger</t>
  </si>
  <si>
    <t xml:space="preserve">   Tematiske satsningsområder</t>
  </si>
  <si>
    <t xml:space="preserve">   Tverrfaglige satsningsområder</t>
  </si>
  <si>
    <t xml:space="preserve">   Nanolaboratorium (stillinger og utstyr)</t>
  </si>
  <si>
    <t xml:space="preserve">   Andre strategiprosjekter</t>
  </si>
  <si>
    <t xml:space="preserve">   Driftsrammer</t>
  </si>
  <si>
    <t xml:space="preserve"> Sum interne prioriteringer:</t>
  </si>
  <si>
    <t>Sum Andre avsetninger</t>
  </si>
  <si>
    <t>Sum Kunnskapsdepartementet</t>
  </si>
  <si>
    <t>NFR</t>
  </si>
  <si>
    <t>Diverse FoU-relaterte aktiviteter</t>
  </si>
  <si>
    <t>Frittstående prosjekter</t>
  </si>
  <si>
    <t>Infrastruktur og institusjonelle tiltak</t>
  </si>
  <si>
    <t>Nettverkstiltak</t>
  </si>
  <si>
    <t>Programmer</t>
  </si>
  <si>
    <t>Sum NFR</t>
  </si>
  <si>
    <t xml:space="preserve">Sum avsatt andel av tilskudd til </t>
  </si>
  <si>
    <t>bevilgningsfinansiert virksomhet</t>
  </si>
  <si>
    <t xml:space="preserve">NTNU har i 2006 redusert sine avsetninger for forpliktelser med 117 mill til et nivå på totalt 328 mill. Utviklingen er positiv i forhold til de målsetninger  </t>
  </si>
  <si>
    <t>som NTNU har jobbet etter siden avsetningene var på sitt  høyeste nivå i 2004. Den gang utgjorde avsetningene ca. 550 mill. av NTNUs totalbalanse.</t>
  </si>
  <si>
    <t xml:space="preserve">Avsetning knyttet til bevilgninger fra Kunnskapsdepartementet kan inndeles i to hovedkategorier. Den første kategorien består av avsetninger som det </t>
  </si>
  <si>
    <t xml:space="preserve">knytter seg juridiske bindinger til parter utenfor statsforvaltningen. I hovedsak gjelder dette kontraktsforhold i forhold til byggeprosjekter og større </t>
  </si>
  <si>
    <t xml:space="preserve">utstyrsanskaffelser, samt ansettelsesforhold hvor det er gitt en øremerket bevilgning. </t>
  </si>
  <si>
    <t>Den andre kategorien består av interne prioriteringer som er reservert til tiltak som er utsatt til påfølgende budsjettermin.</t>
  </si>
  <si>
    <t>Avsetningene knyttet til bevilgninger fra Norges forskningsråd er inndelt etter de kategorier som Norges forskningsråd selv benytter ved sin tildeling.</t>
  </si>
  <si>
    <t>Note 16 Virksomhetskapital ved enhetene</t>
  </si>
  <si>
    <t>Universitetet kan, som følge av det statlige bevilgningsreglementet, ikke etablere virksomhetskapital innenfor den</t>
  </si>
  <si>
    <t>virksomheten.</t>
  </si>
  <si>
    <t xml:space="preserve">Disponert andel av overskudd fra den eksternt finansierte virksomheten er presentert som virksomhetskapital ved enhetene. </t>
  </si>
  <si>
    <t>Det er foretatt følgende disponeringer til tiltak og prosjekter</t>
  </si>
  <si>
    <t>Ny avset-</t>
  </si>
  <si>
    <t>Benyttet</t>
  </si>
  <si>
    <t>ning 2006</t>
  </si>
  <si>
    <t>andel 2006</t>
  </si>
  <si>
    <t>Fakultetene</t>
  </si>
  <si>
    <t>AB</t>
  </si>
  <si>
    <t>HF</t>
  </si>
  <si>
    <t>IME</t>
  </si>
  <si>
    <t>IVT</t>
  </si>
  <si>
    <t>DMF</t>
  </si>
  <si>
    <t>NT</t>
  </si>
  <si>
    <t>SVT</t>
  </si>
  <si>
    <t>Andre enheter (inkl. VM)</t>
  </si>
  <si>
    <t>Sum virksomhetskapital ved enhetene</t>
  </si>
  <si>
    <t>Note 17 Annen virksomhetskapital</t>
  </si>
  <si>
    <t>Universitetet kan, som følge av det statlige bevilgningsreglementet, ikke etablere virksomhetskapital innenfor den bevilgningsfinansierte</t>
  </si>
  <si>
    <t>Annen virksomhetskapital 01.01</t>
  </si>
  <si>
    <t>Overført fra virksomhetskapital ved enhetene</t>
  </si>
  <si>
    <t>Underskudd bevilgningsfinansiert virksomhet belastet annen egenkapital</t>
  </si>
  <si>
    <t>Overført til/fra bunden virksomhetskapital ved investering i aksjer</t>
  </si>
  <si>
    <t>Overført fra årets resultat</t>
  </si>
  <si>
    <t>Annen virksomhetskapital 31.12.2006</t>
  </si>
  <si>
    <t>Note 18 Bunden egenkapital</t>
  </si>
  <si>
    <t xml:space="preserve">Universitetet kan anvende virksomhetskapital fra EFV til å finansiere investeringer i randsone virksomhet. Når virksomhetskapital er </t>
  </si>
  <si>
    <t xml:space="preserve">anvendt til dette formålet, er den å anse som bundet virksomhetskapital, dvs den kan ikke anvendes til å dekke eventuelle underskudd </t>
  </si>
  <si>
    <t>innenfor den løpende driften.</t>
  </si>
  <si>
    <t>Bunden virksomhetskapital 01.01</t>
  </si>
  <si>
    <t>Overført fra:</t>
  </si>
  <si>
    <t>Virksomhetskapital ved enhetene</t>
  </si>
  <si>
    <t>Overført til:</t>
  </si>
  <si>
    <t>Annen virksomhetskapital ved nedskrivning av aksjer/salg av aksjer</t>
  </si>
  <si>
    <t>Bunden virksomhetskapital 31.12.2006</t>
  </si>
  <si>
    <t>Bokført verdi balanseførte aksjer</t>
  </si>
  <si>
    <t>Bokført verdi aksjer i gruppe 1(innskutt egenkapital)</t>
  </si>
  <si>
    <t>Netto verdi balanseførte aksjer</t>
  </si>
  <si>
    <t>Note 19 Internasjonale prosjektmidler</t>
  </si>
  <si>
    <t xml:space="preserve">NTNU er koordinator for ulike prosjekter hvor midler mottas fra internasjonale organisasjoner. Disse midlene blir plassert på egen </t>
  </si>
  <si>
    <t>bankkonto (eurokonto) utenfor konsernkontoordningen i samsvar med krav fra EU-kommisjonen og Nordisk Ministerråd.</t>
  </si>
  <si>
    <t>Beholdning bankkonto i EUR (hele tusen) pr. 31.12</t>
  </si>
  <si>
    <t>Renter</t>
  </si>
  <si>
    <t xml:space="preserve">virksomheten, se note 15. Opptjent virksomhetskapital tilsvarer dermed resultatet fra den eksternt finansierte virksomheten. Annen </t>
  </si>
  <si>
    <t>virksomhetskapital tilsvarer tilgjengelig kapital etter at det er tatt hensyn til intern disponert andel av resultatet, se note 16.</t>
  </si>
  <si>
    <t>bevilgningsfinansierte virksomheten, se note 15. Opptjent virksomhetskapital tilsvarer dermed resultatet fra den eksternt finansierte</t>
  </si>
  <si>
    <t>Årets nedbygging på 117 mill. anses som forsvarlig, og ligger på et nivå som NTNU vurderer som tilfredsstillende i forhold til å løse statsoppdraget.</t>
  </si>
  <si>
    <t>I NTNUs langtidsbudsjett er det lagt planer for hvordan avsetningsnivået ved institusjonen er ment å utvikle seg. Budsjettet for perioden 2007-2008</t>
  </si>
  <si>
    <t>Norges forskningsråd er planlagt en noe mer forsiktig nedbygging.</t>
  </si>
  <si>
    <t xml:space="preserve">legger opp til at avsetningen knyttet til Kunnskapsdepartementet blir redusert til et nivå tilnærmet 0, mens det for avsetning knyttet til </t>
  </si>
  <si>
    <t>Antall årsverk pr. 31. desember i regnskapsåret</t>
  </si>
  <si>
    <t>Likviditeten er redusert med 89 mill. i 2006 og har sammenheng med nedbyggingen av avsetning for forpliktelser i året.</t>
  </si>
  <si>
    <t>Av likviditeten på 1071 mill er 513 mill faste likviditetsbeholdning, 231 mill er forskudd fra eksterne kunder, og 328 mill</t>
  </si>
  <si>
    <t>avsetning for forpliktelser.</t>
  </si>
  <si>
    <t>Økningen i kundefordringer må sees i samenheng med innføring av nytt prosjektstyringsverktøy som har bidratt til</t>
  </si>
  <si>
    <t>å bedre faktureringsrutinene innenfor den eksternt finansierte virksomheten.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</si>
</sst>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#,##0;&quot;kr&quot;\-#,##0"/>
    <numFmt numFmtId="173" formatCode="&quot;kr&quot;#,##0;[Red]&quot;kr&quot;\-#,##0"/>
    <numFmt numFmtId="174" formatCode="&quot;kr&quot;#,##0.00;&quot;kr&quot;\-#,##0.00"/>
    <numFmt numFmtId="175" formatCode="&quot;kr&quot;#,##0.00;[Red]&quot;kr&quot;\-#,##0.00"/>
    <numFmt numFmtId="176" formatCode="_ &quot;kr&quot;* #,##0_ ;_ &quot;kr&quot;* \-#,##0_ ;_ &quot;kr&quot;* &quot;-&quot;_ ;_ @_ "/>
    <numFmt numFmtId="177" formatCode="_ &quot;kr&quot;* #,##0.00_ ;_ &quot;kr&quot;* \-#,##0.00_ ;_ &quot;kr&quot;* &quot;-&quot;??_ ;_ @_ "/>
    <numFmt numFmtId="178" formatCode="_(* #,##0_);_(* \(#,##0\);_(* &quot;-&quot;??_);_(@_)"/>
    <numFmt numFmtId="179" formatCode="0.00_);\(0.00\)"/>
    <numFmt numFmtId="180" formatCode="0_);\(0\)"/>
    <numFmt numFmtId="181" formatCode="0_)"/>
    <numFmt numFmtId="182" formatCode="_ * #,##0_ ;_ * \-#,##0_ ;_ * &quot;-&quot;??_ ;_ @_ "/>
    <numFmt numFmtId="183" formatCode="0.000\ %"/>
    <numFmt numFmtId="184" formatCode="0.0000\ %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 Unicode MS"/>
      <family val="2"/>
    </font>
    <font>
      <i/>
      <u val="single"/>
      <sz val="11"/>
      <name val="Times New Roman"/>
      <family val="1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7" fontId="5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5" fillId="0" borderId="1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37" fontId="5" fillId="0" borderId="3" xfId="0" applyNumberFormat="1" applyFont="1" applyFill="1" applyBorder="1" applyAlignment="1">
      <alignment/>
    </xf>
    <xf numFmtId="37" fontId="5" fillId="0" borderId="0" xfId="0" applyNumberFormat="1" applyFont="1" applyAlignment="1">
      <alignment/>
    </xf>
    <xf numFmtId="37" fontId="5" fillId="0" borderId="3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37" fontId="0" fillId="0" borderId="0" xfId="0" applyNumberFormat="1" applyAlignment="1">
      <alignment/>
    </xf>
    <xf numFmtId="3" fontId="0" fillId="0" borderId="0" xfId="20" applyNumberFormat="1" applyAlignment="1">
      <alignment/>
    </xf>
    <xf numFmtId="180" fontId="5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37" fontId="14" fillId="0" borderId="0" xfId="0" applyNumberFormat="1" applyFont="1" applyAlignment="1" applyProtection="1">
      <alignment horizontal="right"/>
      <protection locked="0"/>
    </xf>
    <xf numFmtId="37" fontId="14" fillId="0" borderId="1" xfId="18" applyNumberFormat="1" applyFont="1" applyBorder="1" applyAlignment="1" applyProtection="1">
      <alignment horizontal="right"/>
      <protection/>
    </xf>
    <xf numFmtId="37" fontId="14" fillId="0" borderId="0" xfId="18" applyNumberFormat="1" applyFont="1" applyBorder="1" applyAlignment="1" applyProtection="1">
      <alignment horizontal="right"/>
      <protection/>
    </xf>
    <xf numFmtId="37" fontId="14" fillId="0" borderId="0" xfId="18" applyNumberFormat="1" applyFont="1" applyAlignment="1" applyProtection="1">
      <alignment horizontal="right"/>
      <protection/>
    </xf>
    <xf numFmtId="37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4" fillId="0" borderId="1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Alignment="1" applyProtection="1">
      <alignment horizontal="right"/>
      <protection locked="0"/>
    </xf>
    <xf numFmtId="37" fontId="13" fillId="0" borderId="0" xfId="18" applyNumberFormat="1" applyFont="1" applyBorder="1" applyAlignment="1" applyProtection="1">
      <alignment horizontal="right"/>
      <protection/>
    </xf>
    <xf numFmtId="171" fontId="0" fillId="0" borderId="0" xfId="18" applyFill="1" applyAlignment="1">
      <alignment/>
    </xf>
    <xf numFmtId="180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20" applyNumberFormat="1" applyBorder="1" applyAlignment="1">
      <alignment/>
    </xf>
    <xf numFmtId="37" fontId="5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37" fontId="4" fillId="2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20" applyNumberFormat="1" applyAlignment="1">
      <alignment/>
    </xf>
    <xf numFmtId="0" fontId="16" fillId="0" borderId="2" xfId="0" applyFont="1" applyBorder="1" applyAlignment="1">
      <alignment/>
    </xf>
    <xf numFmtId="37" fontId="4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17" fillId="0" borderId="0" xfId="0" applyFont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37" fontId="5" fillId="2" borderId="0" xfId="0" applyNumberFormat="1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1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8" fontId="4" fillId="0" borderId="2" xfId="0" applyNumberFormat="1" applyFont="1" applyBorder="1" applyAlignment="1" applyProtection="1">
      <alignment/>
      <protection locked="0"/>
    </xf>
    <xf numFmtId="38" fontId="4" fillId="0" borderId="2" xfId="0" applyNumberFormat="1" applyFont="1" applyBorder="1" applyAlignment="1" applyProtection="1">
      <alignment horizontal="righ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8" fontId="5" fillId="0" borderId="2" xfId="0" applyNumberFormat="1" applyFont="1" applyBorder="1" applyAlignment="1" applyProtection="1">
      <alignment/>
      <protection locked="0"/>
    </xf>
    <xf numFmtId="38" fontId="5" fillId="0" borderId="2" xfId="0" applyNumberFormat="1" applyFont="1" applyBorder="1" applyAlignment="1" applyProtection="1">
      <alignment horizontal="right"/>
      <protection locked="0"/>
    </xf>
    <xf numFmtId="3" fontId="5" fillId="0" borderId="2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>
      <alignment/>
    </xf>
    <xf numFmtId="38" fontId="5" fillId="0" borderId="0" xfId="0" applyNumberFormat="1" applyFont="1" applyBorder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17" fillId="0" borderId="0" xfId="0" applyNumberFormat="1" applyFont="1" applyBorder="1" applyAlignment="1" applyProtection="1">
      <alignment/>
      <protection locked="0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2" fontId="4" fillId="0" borderId="0" xfId="18" applyNumberFormat="1" applyFont="1" applyAlignment="1" applyProtection="1">
      <alignment/>
      <protection locked="0"/>
    </xf>
    <xf numFmtId="3" fontId="4" fillId="0" borderId="0" xfId="18" applyNumberFormat="1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182" fontId="5" fillId="0" borderId="1" xfId="18" applyNumberFormat="1" applyFont="1" applyBorder="1" applyAlignment="1" applyProtection="1">
      <alignment/>
      <protection locked="0"/>
    </xf>
    <xf numFmtId="3" fontId="5" fillId="0" borderId="1" xfId="18" applyNumberFormat="1" applyFont="1" applyBorder="1" applyAlignment="1" applyProtection="1">
      <alignment/>
      <protection/>
    </xf>
    <xf numFmtId="182" fontId="4" fillId="0" borderId="0" xfId="18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82" fontId="4" fillId="0" borderId="0" xfId="18" applyNumberFormat="1" applyFont="1" applyAlignment="1" applyProtection="1">
      <alignment horizontal="right"/>
      <protection locked="0"/>
    </xf>
    <xf numFmtId="182" fontId="4" fillId="0" borderId="0" xfId="18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/>
      <protection locked="0"/>
    </xf>
    <xf numFmtId="182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/>
    </xf>
    <xf numFmtId="3" fontId="5" fillId="2" borderId="0" xfId="0" applyNumberFormat="1" applyFont="1" applyFill="1" applyBorder="1" applyAlignment="1" applyProtection="1">
      <alignment/>
      <protection locked="0"/>
    </xf>
    <xf numFmtId="3" fontId="4" fillId="2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0" fontId="4" fillId="0" borderId="0" xfId="0" applyNumberFormat="1" applyFont="1" applyBorder="1" applyAlignment="1" applyProtection="1">
      <alignment horizontal="center" wrapText="1"/>
      <protection locked="0"/>
    </xf>
    <xf numFmtId="37" fontId="4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10" fontId="5" fillId="0" borderId="0" xfId="0" applyNumberFormat="1" applyFont="1" applyBorder="1" applyAlignment="1" applyProtection="1">
      <alignment horizontal="right" wrapText="1"/>
      <protection locked="0"/>
    </xf>
    <xf numFmtId="37" fontId="5" fillId="0" borderId="0" xfId="0" applyNumberFormat="1" applyFont="1" applyBorder="1" applyAlignment="1" applyProtection="1">
      <alignment horizontal="right" wrapText="1"/>
      <protection locked="0"/>
    </xf>
    <xf numFmtId="3" fontId="15" fillId="0" borderId="0" xfId="0" applyNumberFormat="1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10" fontId="4" fillId="0" borderId="0" xfId="0" applyNumberFormat="1" applyFont="1" applyBorder="1" applyAlignment="1" applyProtection="1">
      <alignment horizontal="right" wrapText="1"/>
      <protection locked="0"/>
    </xf>
    <xf numFmtId="10" fontId="4" fillId="0" borderId="0" xfId="18" applyNumberFormat="1" applyFont="1" applyAlignment="1" applyProtection="1">
      <alignment/>
      <protection locked="0"/>
    </xf>
    <xf numFmtId="37" fontId="4" fillId="0" borderId="0" xfId="18" applyNumberFormat="1" applyFont="1" applyAlignment="1" applyProtection="1">
      <alignment/>
      <protection locked="0"/>
    </xf>
    <xf numFmtId="37" fontId="4" fillId="0" borderId="0" xfId="18" applyNumberFormat="1" applyFont="1" applyBorder="1" applyAlignment="1" applyProtection="1">
      <alignment/>
      <protection locked="0"/>
    </xf>
    <xf numFmtId="10" fontId="5" fillId="0" borderId="0" xfId="18" applyNumberFormat="1" applyFont="1" applyAlignment="1" applyProtection="1">
      <alignment/>
      <protection locked="0"/>
    </xf>
    <xf numFmtId="37" fontId="5" fillId="0" borderId="0" xfId="18" applyNumberFormat="1" applyFont="1" applyAlignment="1" applyProtection="1">
      <alignment/>
      <protection locked="0"/>
    </xf>
    <xf numFmtId="37" fontId="5" fillId="0" borderId="0" xfId="18" applyNumberFormat="1" applyFont="1" applyBorder="1" applyAlignment="1" applyProtection="1">
      <alignment/>
      <protection locked="0"/>
    </xf>
    <xf numFmtId="183" fontId="4" fillId="0" borderId="0" xfId="0" applyNumberFormat="1" applyFont="1" applyBorder="1" applyAlignment="1" applyProtection="1">
      <alignment horizontal="right" wrapText="1"/>
      <protection locked="0"/>
    </xf>
    <xf numFmtId="183" fontId="4" fillId="0" borderId="0" xfId="18" applyNumberFormat="1" applyFont="1" applyAlignment="1" applyProtection="1">
      <alignment/>
      <protection locked="0"/>
    </xf>
    <xf numFmtId="184" fontId="4" fillId="0" borderId="0" xfId="18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184" fontId="5" fillId="0" borderId="0" xfId="18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10" fontId="4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38" fontId="4" fillId="0" borderId="0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/>
      <protection locked="0"/>
    </xf>
    <xf numFmtId="38" fontId="16" fillId="0" borderId="1" xfId="0" applyNumberFormat="1" applyFont="1" applyBorder="1" applyAlignment="1" applyProtection="1">
      <alignment/>
      <protection locked="0"/>
    </xf>
    <xf numFmtId="38" fontId="5" fillId="0" borderId="1" xfId="0" applyNumberFormat="1" applyFont="1" applyBorder="1" applyAlignment="1" applyProtection="1">
      <alignment horizontal="right"/>
      <protection locked="0"/>
    </xf>
    <xf numFmtId="37" fontId="5" fillId="0" borderId="1" xfId="0" applyNumberFormat="1" applyFont="1" applyBorder="1" applyAlignment="1" applyProtection="1">
      <alignment horizontal="right"/>
      <protection/>
    </xf>
    <xf numFmtId="38" fontId="5" fillId="0" borderId="0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8" fontId="4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8" fontId="4" fillId="0" borderId="1" xfId="0" applyNumberFormat="1" applyFont="1" applyBorder="1" applyAlignment="1" applyProtection="1">
      <alignment/>
      <protection locked="0"/>
    </xf>
    <xf numFmtId="38" fontId="4" fillId="0" borderId="1" xfId="0" applyNumberFormat="1" applyFont="1" applyBorder="1" applyAlignment="1" applyProtection="1">
      <alignment horizontal="center"/>
      <protection locked="0"/>
    </xf>
    <xf numFmtId="38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37" fontId="4" fillId="0" borderId="1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center"/>
    </xf>
    <xf numFmtId="17" fontId="4" fillId="0" borderId="2" xfId="0" applyNumberFormat="1" applyFont="1" applyBorder="1" applyAlignment="1" quotePrefix="1">
      <alignment horizontal="center"/>
    </xf>
    <xf numFmtId="37" fontId="4" fillId="0" borderId="2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0" fillId="0" borderId="4" xfId="0" applyFont="1" applyBorder="1" applyAlignment="1">
      <alignment/>
    </xf>
    <xf numFmtId="37" fontId="11" fillId="0" borderId="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7" fontId="16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20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180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21" fillId="0" borderId="0" xfId="0" applyFont="1" applyAlignment="1">
      <alignment/>
    </xf>
    <xf numFmtId="37" fontId="11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37" fontId="5" fillId="0" borderId="4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37" fontId="0" fillId="0" borderId="2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Tusenskille_Ark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135</xdr:row>
      <xdr:rowOff>0</xdr:rowOff>
    </xdr:from>
    <xdr:to>
      <xdr:col>7</xdr:col>
      <xdr:colOff>76200</xdr:colOff>
      <xdr:row>135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609850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170</xdr:row>
      <xdr:rowOff>0</xdr:rowOff>
    </xdr:from>
    <xdr:to>
      <xdr:col>7</xdr:col>
      <xdr:colOff>76200</xdr:colOff>
      <xdr:row>170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3274695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135</xdr:row>
      <xdr:rowOff>0</xdr:rowOff>
    </xdr:from>
    <xdr:to>
      <xdr:col>7</xdr:col>
      <xdr:colOff>76200</xdr:colOff>
      <xdr:row>135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2609850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152</xdr:row>
      <xdr:rowOff>0</xdr:rowOff>
    </xdr:from>
    <xdr:to>
      <xdr:col>7</xdr:col>
      <xdr:colOff>76200</xdr:colOff>
      <xdr:row>152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825" y="2931795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135</xdr:row>
      <xdr:rowOff>0</xdr:rowOff>
    </xdr:from>
    <xdr:to>
      <xdr:col>7</xdr:col>
      <xdr:colOff>76200</xdr:colOff>
      <xdr:row>135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2609850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135</xdr:row>
      <xdr:rowOff>0</xdr:rowOff>
    </xdr:from>
    <xdr:to>
      <xdr:col>7</xdr:col>
      <xdr:colOff>76200</xdr:colOff>
      <xdr:row>135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3825" y="2609850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284</xdr:row>
      <xdr:rowOff>0</xdr:rowOff>
    </xdr:from>
    <xdr:to>
      <xdr:col>7</xdr:col>
      <xdr:colOff>76200</xdr:colOff>
      <xdr:row>284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3825" y="5446395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284</xdr:row>
      <xdr:rowOff>0</xdr:rowOff>
    </xdr:from>
    <xdr:to>
      <xdr:col>7</xdr:col>
      <xdr:colOff>76200</xdr:colOff>
      <xdr:row>284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3825" y="5446395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I710"/>
  <sheetViews>
    <sheetView workbookViewId="0" topLeftCell="A1">
      <selection activeCell="E13" sqref="E13"/>
    </sheetView>
  </sheetViews>
  <sheetFormatPr defaultColWidth="11.421875" defaultRowHeight="12.75"/>
  <cols>
    <col min="1" max="13" width="9.140625" style="0" customWidth="1"/>
    <col min="14" max="14" width="12.7109375" style="0" customWidth="1"/>
    <col min="15" max="16384" width="9.140625" style="0" customWidth="1"/>
  </cols>
  <sheetData>
    <row r="2" spans="1:139" ht="15.75">
      <c r="A2" s="82" t="s">
        <v>83</v>
      </c>
      <c r="B2" s="83" t="s">
        <v>84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1:139" ht="15">
      <c r="A4" s="86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1:139" ht="15">
      <c r="A6" s="7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1:139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1:139" ht="15">
      <c r="A8" s="87" t="s">
        <v>87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1:139" ht="15">
      <c r="A9" s="87" t="s">
        <v>88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1:139" s="88" customFormat="1" ht="15">
      <c r="A10" s="5" t="s">
        <v>89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39" s="88" customFormat="1" ht="15">
      <c r="A11" s="5" t="s">
        <v>90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1:139" s="88" customFormat="1" ht="15">
      <c r="A12" s="5" t="s">
        <v>91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1:139" s="88" customFormat="1" ht="15">
      <c r="A13" s="5" t="s">
        <v>92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1:139" s="88" customFormat="1" ht="15">
      <c r="A14" s="5" t="s">
        <v>93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1:139" s="88" customFormat="1" ht="15">
      <c r="A15" s="5" t="s">
        <v>94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1:139" ht="15">
      <c r="A16" s="8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39" ht="13.5" customHeight="1">
      <c r="A17" s="5" t="s">
        <v>95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1:139" ht="15">
      <c r="A18" s="5" t="s">
        <v>96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1:139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39" ht="15">
      <c r="A20" s="5" t="s">
        <v>97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1:139" ht="15">
      <c r="A21" s="5" t="s">
        <v>98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1:139" ht="15">
      <c r="A22" s="5" t="s">
        <v>99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1:13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1:139" ht="15">
      <c r="A24" s="87" t="s">
        <v>100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1:139" ht="15">
      <c r="A25" s="5" t="s">
        <v>101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1:13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1:139" ht="15">
      <c r="A27" s="87" t="s">
        <v>102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1:139" ht="15">
      <c r="A28" s="5" t="s">
        <v>103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1:139" ht="15">
      <c r="A29" s="5" t="s">
        <v>104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1:139" ht="15">
      <c r="A30" s="5" t="s">
        <v>105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1:13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1:139" ht="15">
      <c r="A32" s="5" t="s">
        <v>106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1:139" ht="15">
      <c r="A33" s="5" t="s">
        <v>107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1:1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1:139" ht="15">
      <c r="A35" s="5" t="s">
        <v>108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1:139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1:139" ht="15">
      <c r="A37" s="87" t="s">
        <v>81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1:139" ht="15">
      <c r="A38" s="5" t="s">
        <v>109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1:139" ht="15">
      <c r="A39" s="5" t="s">
        <v>110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1:139" ht="15">
      <c r="A40" s="5" t="s">
        <v>111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1:139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1:139" ht="15">
      <c r="A42" s="89" t="s">
        <v>112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1:139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1:139" ht="15">
      <c r="A44" s="5" t="s">
        <v>113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1:139" ht="15">
      <c r="A45" s="5" t="s">
        <v>114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1:139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1:139" ht="15">
      <c r="A47" s="5" t="s">
        <v>115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1:139" ht="15">
      <c r="A48" s="5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1:139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ht="15">
      <c r="A50" s="7" t="s">
        <v>117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13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1:139" ht="15">
      <c r="A52" s="5" t="s">
        <v>118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139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1:139" ht="15">
      <c r="A54" s="90" t="s">
        <v>119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1:139" ht="15">
      <c r="A55" s="90" t="s">
        <v>120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1:139" ht="15">
      <c r="A56" s="90" t="s">
        <v>121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1:139" ht="15">
      <c r="A57" s="9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1:139" ht="15">
      <c r="A58" s="90" t="s">
        <v>122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139" ht="15">
      <c r="A59" s="90" t="s">
        <v>123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1:139" ht="15">
      <c r="A60" s="9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139" ht="15">
      <c r="A61" s="9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1:139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1:139" ht="15.75">
      <c r="A63" s="82" t="s">
        <v>83</v>
      </c>
      <c r="B63" s="83" t="s">
        <v>84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5"/>
      <c r="N63" s="8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1:139" ht="15.75">
      <c r="A64" s="91"/>
      <c r="B64" s="92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1:139" ht="15">
      <c r="A65" s="7" t="s">
        <v>124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1:139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1:139" ht="15">
      <c r="A67" s="5" t="s">
        <v>125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1:139" ht="15">
      <c r="A68" s="5" t="s">
        <v>126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1:139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1:139" ht="15">
      <c r="A70" s="7" t="s">
        <v>127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ht="15">
      <c r="A72" s="5" t="s">
        <v>128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ht="15">
      <c r="A73" s="5" t="s">
        <v>129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ht="15">
      <c r="A75" s="7" t="s">
        <v>130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1:139" ht="15">
      <c r="A77" s="5" t="s">
        <v>131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1:139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1:139" ht="15">
      <c r="A79" s="7" t="s">
        <v>132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1:139" ht="15">
      <c r="A81" s="5" t="s">
        <v>133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:139" ht="15">
      <c r="A82" s="5" t="s">
        <v>134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1:139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1:139" ht="15">
      <c r="A84" s="93" t="s">
        <v>135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1:139" ht="15">
      <c r="A85" s="86" t="s">
        <v>136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1:139" ht="15">
      <c r="A86" s="8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1:139" ht="15">
      <c r="A87" s="89" t="s">
        <v>137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:139" ht="15">
      <c r="A88" s="8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1:139" ht="15">
      <c r="A89" s="86" t="s">
        <v>138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1:139" ht="15">
      <c r="A90" s="8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:139" ht="15">
      <c r="A91" s="89" t="s">
        <v>139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1:139" ht="15">
      <c r="A92" s="8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1:139" ht="15">
      <c r="A93" s="86" t="s">
        <v>140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1:139" ht="15">
      <c r="A94" s="86" t="s">
        <v>141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1:139" ht="15">
      <c r="A95" s="86" t="s">
        <v>142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1:139" ht="15">
      <c r="A96" s="8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1:139" ht="15">
      <c r="A97" s="86" t="s">
        <v>143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1:139" ht="15">
      <c r="A98" s="86" t="s">
        <v>144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1:139" ht="15">
      <c r="A99" s="86" t="s">
        <v>145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1:139" ht="15">
      <c r="A100" s="8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1:139" ht="15">
      <c r="A101" s="89" t="s">
        <v>146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1:139" ht="15">
      <c r="A102" s="8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1:139" ht="15">
      <c r="A103" s="86" t="s">
        <v>147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1:139" ht="15">
      <c r="A104" s="86" t="s">
        <v>148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1:139" ht="15">
      <c r="A105" s="86" t="s">
        <v>149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1:139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1:139" ht="15">
      <c r="A107" s="7" t="s">
        <v>150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1:139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1:139" ht="15">
      <c r="A109" s="5" t="s">
        <v>151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1:139" ht="15">
      <c r="A110" s="5" t="s">
        <v>152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1:139" ht="15">
      <c r="A111" s="5" t="s">
        <v>153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1:139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1:139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1:139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1:139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1:139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1:139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1:139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1:139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1:139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1:139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1:13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1:139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1:139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1:139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1:139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1:139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1:139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1:139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1:139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1:139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:139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1:139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1:139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1:139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:139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1:139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1:139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1:139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1:139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1:139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1:139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1:139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1:139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1:139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1:139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1:139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1:139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1:139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1:139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1:139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1:139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1:13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1:139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1:139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1:139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1:139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1:139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1:139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1:139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1:139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1:139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1:139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1:139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1:139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1:139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1:139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1:139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1:139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1:139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1:139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1:139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1:139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1:139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1:139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1:139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1:139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1:139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1:139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1:139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1:139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1:139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1:139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1:139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1:139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1:139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1:139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1:139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1:139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1:139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1:139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1:139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1:139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1:139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1:139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1:139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1:139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1:139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1:139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1:139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1:139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1:139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1:139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1:139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1:139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1:139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1:139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1:139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1:139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1:139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1:139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1:139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1:139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1:139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1:139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1:139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1:139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1:139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1:139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1:139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1:139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1:139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1:139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1:139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1:139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1:139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1:139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1:139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1:139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1:139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1:139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1:139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1:139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1:139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1:139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1:139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1:139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1:139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1:139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1:139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1:139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1:139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1:139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1:139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1:139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1:139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1:139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1:139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1:139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1:139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1:139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1:139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1:139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1:139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1:139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1:139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1:139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1:139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1:139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1:139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1:139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1:139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1:139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1:139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1:139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1:139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1:139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1:139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1:139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1:139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1:139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1:139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1:139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1:139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1:139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1:139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1:139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1:139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1:139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1:139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1:139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1:139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1:139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1:139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1:139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1:139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1:139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1:139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1:139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1:139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1:139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1:139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1:13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1:13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1:13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1:13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1:13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1:13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1:13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1:13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1:13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1:13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1:13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1:13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1:13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1:13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1:13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1:13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1:13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1:13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1:13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1:13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1:13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1:13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1:13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1:13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1:13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1:13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1:13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1:13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1:13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1:13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1:13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1:13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1:13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1:13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1:13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1:13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1:13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1:13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1:13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1:13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1:13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1:13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1:13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1:13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1:13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1:13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1:13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1:13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1:13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1:13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1:13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1:13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1:13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1:13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1:13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1:13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1:13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1:13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1:13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1:13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1:13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1:13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1:13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1:13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1:13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1:13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1:13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1:13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1:13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1:13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1:13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1:13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1:13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1:13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1:13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1:13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1:13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1:13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1:13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1:13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  <row r="373" spans="1:13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</row>
    <row r="374" spans="1:13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</row>
    <row r="375" spans="1:13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</row>
    <row r="376" spans="1:13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</row>
    <row r="377" spans="1:13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</row>
    <row r="378" spans="1:13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</row>
    <row r="379" spans="1:13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</row>
    <row r="380" spans="1:13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</row>
    <row r="381" spans="1:13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</row>
    <row r="382" spans="1:13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</row>
    <row r="383" spans="1:13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</row>
    <row r="384" spans="1:13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</row>
    <row r="385" spans="1:13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</row>
    <row r="386" spans="1:13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</row>
    <row r="387" spans="1:13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</row>
    <row r="388" spans="1:13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</row>
    <row r="389" spans="1:13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</row>
    <row r="390" spans="1:13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</row>
    <row r="391" spans="1:13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</row>
    <row r="392" spans="1:13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</row>
    <row r="393" spans="1:13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</row>
    <row r="394" spans="1:13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</row>
    <row r="395" spans="1:13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</row>
    <row r="396" spans="1:13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</row>
    <row r="397" spans="1:13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</row>
    <row r="398" spans="1:13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</row>
    <row r="399" spans="1:13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</row>
    <row r="400" spans="1:13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</row>
    <row r="401" spans="1:13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</row>
    <row r="402" spans="1:13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</row>
    <row r="403" spans="1:13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</row>
    <row r="404" spans="1:13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</row>
    <row r="405" spans="1:13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</row>
    <row r="406" spans="1:13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</row>
    <row r="407" spans="1:13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</row>
    <row r="408" spans="1:13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</row>
    <row r="409" spans="1:13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</row>
    <row r="410" spans="1:13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</row>
    <row r="411" spans="1:13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</row>
    <row r="412" spans="1:13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</row>
    <row r="413" spans="1:13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</row>
    <row r="414" spans="1:13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</row>
    <row r="415" spans="1:13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</row>
    <row r="416" spans="1:13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</row>
    <row r="417" spans="1:13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</row>
    <row r="418" spans="1:13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</row>
    <row r="419" spans="1:13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</row>
    <row r="420" spans="1:13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</row>
    <row r="421" spans="1:13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</row>
    <row r="422" spans="1:13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</row>
    <row r="423" spans="1:13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</row>
    <row r="424" spans="1:13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</row>
    <row r="425" spans="1:13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</row>
    <row r="426" spans="1:13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</row>
    <row r="427" spans="1:13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</row>
    <row r="428" spans="1:13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</row>
    <row r="429" spans="1:13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</row>
    <row r="430" spans="1:13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</row>
    <row r="431" spans="1:13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</row>
    <row r="432" spans="1:13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</row>
    <row r="433" spans="1:13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</row>
    <row r="434" spans="1:13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</row>
    <row r="435" spans="1:13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</row>
    <row r="436" spans="1:13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</row>
    <row r="437" spans="1:13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</row>
    <row r="438" spans="1:13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</row>
    <row r="439" spans="1:13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</row>
    <row r="440" spans="1:13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</row>
    <row r="441" spans="1:13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</row>
    <row r="442" spans="1:13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</row>
    <row r="443" spans="1:13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</row>
    <row r="444" spans="1:13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</row>
    <row r="445" spans="1:13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</row>
    <row r="446" spans="1:13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</row>
    <row r="447" spans="1:13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</row>
    <row r="448" spans="1:13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</row>
    <row r="449" spans="1:13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</row>
    <row r="450" spans="1:13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</row>
    <row r="451" spans="1:13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</row>
    <row r="452" spans="1:13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</row>
    <row r="453" spans="1:13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</row>
    <row r="454" spans="1:13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</row>
    <row r="455" spans="1:13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</row>
    <row r="456" spans="1:13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</row>
    <row r="457" spans="1:13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</row>
    <row r="458" spans="1:13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</row>
    <row r="459" spans="1:13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</row>
    <row r="460" spans="1:13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</row>
    <row r="461" spans="1:13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</row>
    <row r="462" spans="1:13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</row>
    <row r="463" spans="1:13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</row>
    <row r="464" spans="1:13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</row>
    <row r="465" spans="1:13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</row>
    <row r="466" spans="1:13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</row>
    <row r="467" spans="1:13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</row>
    <row r="468" spans="1:13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</row>
    <row r="469" spans="1:13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</row>
    <row r="470" spans="1:13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</row>
    <row r="471" spans="1:13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</row>
    <row r="472" spans="1:13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</row>
    <row r="473" spans="1:13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</row>
    <row r="474" spans="1:13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</row>
    <row r="475" spans="1:13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</row>
    <row r="476" spans="1:13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</row>
    <row r="477" spans="1:13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</row>
    <row r="478" spans="1:13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</row>
    <row r="479" spans="1:13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</row>
    <row r="480" spans="1:13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</row>
    <row r="481" spans="1:13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</row>
    <row r="482" spans="1:13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</row>
    <row r="483" spans="1:13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</row>
    <row r="484" spans="1:13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</row>
    <row r="485" spans="1:13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</row>
    <row r="486" spans="1:13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</row>
    <row r="487" spans="1:13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</row>
    <row r="488" spans="1:13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</row>
    <row r="489" spans="1:13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</row>
    <row r="490" spans="1:13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</row>
    <row r="491" spans="1:13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</row>
    <row r="492" spans="1:13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</row>
    <row r="493" spans="1:13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</row>
    <row r="494" spans="1:13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</row>
    <row r="495" spans="1:13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</row>
    <row r="496" spans="1:13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</row>
    <row r="497" spans="1:13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</row>
    <row r="498" spans="1:13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</row>
    <row r="499" spans="1:13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</row>
    <row r="500" spans="1:13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</row>
    <row r="501" spans="1:13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</row>
    <row r="502" spans="1:13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</row>
    <row r="503" spans="1:13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</row>
    <row r="504" spans="1:13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</row>
    <row r="505" spans="1:13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</row>
    <row r="506" spans="1:13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</row>
    <row r="507" spans="1:13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</row>
    <row r="508" spans="1:13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</row>
    <row r="509" spans="1:13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</row>
    <row r="510" spans="1:13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</row>
    <row r="511" spans="1:13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</row>
    <row r="512" spans="1:13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</row>
    <row r="513" spans="1:13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</row>
    <row r="514" spans="1:13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</row>
    <row r="515" spans="1:13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</row>
    <row r="516" spans="1:13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</row>
    <row r="517" spans="1:13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</row>
    <row r="518" spans="1:13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</row>
    <row r="519" spans="1:13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</row>
    <row r="520" spans="1:13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</row>
    <row r="521" spans="1:13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</row>
    <row r="522" spans="1:13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</row>
    <row r="523" spans="1:13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</row>
    <row r="524" spans="1:13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</row>
    <row r="525" spans="1:13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</row>
    <row r="526" spans="1:13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</row>
    <row r="527" spans="1:13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</row>
    <row r="528" spans="1:13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</row>
    <row r="529" spans="1:13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</row>
    <row r="530" spans="1:13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</row>
    <row r="531" spans="1:13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</row>
    <row r="532" spans="1:13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</row>
    <row r="533" spans="1:13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</row>
    <row r="534" spans="1:13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</row>
    <row r="535" spans="1:13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</row>
    <row r="536" spans="1:13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</row>
    <row r="537" spans="1:13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</row>
    <row r="538" spans="1:13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</row>
    <row r="539" spans="1:13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</row>
    <row r="540" spans="1:13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</row>
    <row r="541" spans="1:13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</row>
    <row r="542" spans="1:13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</row>
    <row r="543" spans="1:13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</row>
    <row r="544" spans="1:13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</row>
    <row r="545" spans="1:13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</row>
    <row r="546" spans="1:13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</row>
    <row r="547" spans="1:13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</row>
    <row r="548" spans="1:13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</row>
    <row r="549" spans="1:13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</row>
    <row r="550" spans="1:13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</row>
    <row r="551" spans="1:13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</row>
    <row r="552" spans="1:13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</row>
    <row r="553" spans="1:13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</row>
    <row r="554" spans="1:13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</row>
    <row r="555" spans="1:13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</row>
    <row r="556" spans="1:13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</row>
    <row r="557" spans="1:13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</row>
    <row r="558" spans="1:13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</row>
    <row r="559" spans="1:13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</row>
    <row r="560" spans="1:13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</row>
    <row r="561" spans="1:13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</row>
    <row r="562" spans="1:13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</row>
    <row r="563" spans="1:13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</row>
    <row r="564" spans="1:13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</row>
    <row r="565" spans="1:13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</row>
    <row r="566" spans="1:13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</row>
    <row r="567" spans="1:13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</row>
    <row r="568" spans="1:13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</row>
    <row r="569" spans="1:13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</row>
    <row r="570" spans="1:13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</row>
    <row r="571" spans="1:13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</row>
    <row r="572" spans="1:13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</row>
    <row r="573" spans="1:13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</row>
    <row r="574" spans="1:13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</row>
    <row r="575" spans="1:13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</row>
    <row r="576" spans="1:13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</row>
    <row r="577" spans="1:13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</row>
    <row r="578" spans="1:13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</row>
    <row r="579" spans="1:13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</row>
    <row r="580" spans="1:13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</row>
    <row r="581" spans="1:13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</row>
    <row r="582" spans="1:13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</row>
    <row r="583" spans="1:13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</row>
    <row r="584" spans="1:13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</row>
    <row r="585" spans="1:13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</row>
    <row r="586" spans="1:13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</row>
    <row r="587" spans="1:13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</row>
    <row r="588" spans="1:13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</row>
    <row r="589" spans="1:13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</row>
    <row r="590" spans="1:13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</row>
    <row r="591" spans="1:13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</row>
    <row r="592" spans="1:13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</row>
    <row r="593" spans="1:13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</row>
    <row r="594" spans="1:13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</row>
    <row r="595" spans="1:13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</row>
    <row r="596" spans="1:13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</row>
    <row r="597" spans="1:13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</row>
    <row r="598" spans="1:13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</row>
    <row r="599" spans="1:13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</row>
    <row r="600" spans="1:13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</row>
    <row r="601" spans="1:13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</row>
    <row r="602" spans="1:13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</row>
    <row r="603" spans="1:13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</row>
    <row r="604" spans="1:13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</row>
    <row r="605" spans="1:13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</row>
    <row r="606" spans="1:13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</row>
    <row r="607" spans="1:13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</row>
    <row r="608" spans="1:13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</row>
    <row r="609" spans="1:13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</row>
    <row r="610" spans="1:13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</row>
    <row r="611" spans="1:13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</row>
    <row r="612" spans="1:13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</row>
    <row r="613" spans="1:13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</row>
    <row r="614" spans="1:13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</row>
    <row r="615" spans="1:13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</row>
    <row r="616" spans="1:13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</row>
    <row r="617" spans="1:13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</row>
    <row r="618" spans="1:13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</row>
    <row r="619" spans="1:13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</row>
    <row r="620" spans="1:13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</row>
    <row r="621" spans="1:13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</row>
    <row r="622" spans="1:13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</row>
    <row r="623" spans="1:13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</row>
    <row r="624" spans="1:13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</row>
    <row r="625" spans="1:13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</row>
    <row r="626" spans="1:13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</row>
    <row r="627" spans="1:13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</row>
    <row r="628" spans="1:13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</row>
    <row r="629" spans="1:13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</row>
    <row r="630" spans="1:13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</row>
    <row r="631" spans="1:13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</row>
    <row r="632" spans="1:13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</row>
    <row r="633" spans="1:13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</row>
    <row r="634" spans="1:13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</row>
    <row r="635" spans="1:13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</row>
    <row r="636" spans="1:13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</row>
    <row r="637" spans="1:13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</row>
    <row r="638" spans="1:13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</row>
    <row r="639" spans="1:13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</row>
    <row r="640" spans="1:13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</row>
    <row r="641" spans="1:13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</row>
    <row r="642" spans="1:13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</row>
    <row r="643" spans="1:13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</row>
    <row r="644" spans="1:13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</row>
    <row r="645" spans="1:13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</row>
    <row r="646" spans="1:13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</row>
    <row r="647" spans="1:13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</row>
    <row r="648" spans="1:13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</row>
    <row r="649" spans="1:13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</row>
    <row r="650" spans="1:13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</row>
    <row r="651" spans="1:13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</row>
    <row r="652" spans="1:13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</row>
    <row r="653" spans="1:13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</row>
    <row r="654" spans="1:13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</row>
    <row r="655" spans="1:13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</row>
    <row r="656" spans="1:13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</row>
    <row r="657" spans="1:13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</row>
    <row r="658" spans="1:13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</row>
    <row r="659" spans="1:13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</row>
    <row r="660" spans="1:13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</row>
    <row r="661" spans="1:13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</row>
    <row r="662" spans="1:139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</row>
    <row r="663" spans="1:139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</row>
    <row r="664" spans="1:139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</row>
    <row r="665" spans="1:13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</row>
    <row r="666" spans="1:139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</row>
    <row r="667" spans="1:139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</row>
    <row r="668" spans="1:13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</row>
    <row r="669" spans="1:13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</row>
    <row r="670" spans="1:139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</row>
    <row r="671" spans="1:13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</row>
    <row r="672" spans="1:139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</row>
    <row r="673" spans="1:13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</row>
    <row r="674" spans="1:13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</row>
    <row r="675" spans="1:13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</row>
    <row r="676" spans="1:13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</row>
    <row r="677" spans="1:13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</row>
    <row r="678" spans="1:13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</row>
    <row r="679" spans="1:13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</row>
    <row r="680" spans="1:13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</row>
    <row r="681" spans="1:13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</row>
    <row r="682" spans="1:13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</row>
    <row r="683" spans="1:13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</row>
    <row r="684" spans="1:13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</row>
    <row r="685" spans="1:13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</row>
    <row r="686" spans="1:13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</row>
    <row r="687" spans="1:13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</row>
    <row r="688" spans="1:13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</row>
    <row r="689" spans="1:13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</row>
    <row r="690" spans="1:13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</row>
    <row r="691" spans="1:13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</row>
    <row r="692" spans="1:13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</row>
    <row r="693" spans="1:13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</row>
    <row r="694" spans="1:13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</row>
    <row r="695" spans="1:139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</row>
    <row r="696" spans="1:139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</row>
    <row r="697" spans="1:13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</row>
    <row r="698" spans="1:13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</row>
    <row r="699" spans="1:13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</row>
    <row r="700" spans="1:13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</row>
    <row r="701" spans="1:139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</row>
    <row r="702" spans="1:13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</row>
    <row r="703" spans="1:139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</row>
    <row r="704" spans="1:13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</row>
    <row r="705" spans="1:13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</row>
    <row r="706" spans="1:13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</row>
    <row r="707" spans="1:13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</row>
    <row r="708" spans="1:13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</row>
    <row r="709" spans="1:13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</row>
    <row r="710" spans="1:13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</row>
  </sheetData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7.8515625" style="0" customWidth="1"/>
    <col min="2" max="2" width="5.140625" style="0" customWidth="1"/>
    <col min="3" max="3" width="2.57421875" style="0" customWidth="1"/>
    <col min="4" max="4" width="21.00390625" style="0" customWidth="1"/>
    <col min="5" max="5" width="3.421875" style="0" customWidth="1"/>
    <col min="6" max="6" width="12.7109375" style="41" customWidth="1"/>
    <col min="7" max="7" width="4.7109375" style="41" customWidth="1"/>
    <col min="8" max="8" width="15.28125" style="0" bestFit="1" customWidth="1"/>
    <col min="9" max="16384" width="9.140625" style="0" customWidth="1"/>
  </cols>
  <sheetData>
    <row r="1" spans="1:7" s="46" customFormat="1" ht="14.25">
      <c r="A1" s="7" t="s">
        <v>32</v>
      </c>
      <c r="B1" s="7"/>
      <c r="E1" s="7"/>
      <c r="F1" s="29"/>
      <c r="G1" s="29"/>
    </row>
    <row r="2" spans="1:11" ht="15">
      <c r="A2" s="17" t="s">
        <v>14</v>
      </c>
      <c r="B2" s="5"/>
      <c r="E2" s="5"/>
      <c r="F2" s="20"/>
      <c r="G2" s="20"/>
      <c r="H2" s="5"/>
      <c r="I2" s="5"/>
      <c r="J2" s="1"/>
      <c r="K2" s="1"/>
    </row>
    <row r="3" spans="1:11" s="77" customFormat="1" ht="14.25">
      <c r="A3" s="6"/>
      <c r="B3" s="6" t="s">
        <v>0</v>
      </c>
      <c r="D3" s="77">
        <v>2006</v>
      </c>
      <c r="E3" s="6"/>
      <c r="F3" s="43">
        <v>2005</v>
      </c>
      <c r="G3" s="76"/>
      <c r="H3" s="6"/>
      <c r="I3" s="6"/>
      <c r="J3" s="78"/>
      <c r="K3" s="78"/>
    </row>
    <row r="4" spans="1:11" ht="15">
      <c r="A4" s="5"/>
      <c r="B4" s="5"/>
      <c r="D4" s="19"/>
      <c r="E4" s="5"/>
      <c r="F4" s="19"/>
      <c r="G4" s="20"/>
      <c r="H4" s="10"/>
      <c r="I4" s="5"/>
      <c r="J4" s="1"/>
      <c r="K4" s="1"/>
    </row>
    <row r="5" spans="1:11" ht="15">
      <c r="A5" s="5" t="s">
        <v>45</v>
      </c>
      <c r="B5" s="8">
        <v>1</v>
      </c>
      <c r="D5" s="20">
        <v>2687844</v>
      </c>
      <c r="E5" s="8"/>
      <c r="F5" s="20">
        <v>2614414</v>
      </c>
      <c r="G5" s="20"/>
      <c r="H5" s="34"/>
      <c r="I5" s="5"/>
      <c r="J5" s="1"/>
      <c r="K5" s="1"/>
    </row>
    <row r="6" spans="1:11" ht="15">
      <c r="A6" s="5" t="s">
        <v>34</v>
      </c>
      <c r="B6" s="8">
        <v>1</v>
      </c>
      <c r="D6" s="20">
        <v>457354</v>
      </c>
      <c r="E6" s="8"/>
      <c r="F6" s="20">
        <v>446609</v>
      </c>
      <c r="G6" s="20"/>
      <c r="H6" s="80"/>
      <c r="I6" s="5"/>
      <c r="J6" s="1"/>
      <c r="K6" s="1"/>
    </row>
    <row r="7" spans="1:11" ht="15">
      <c r="A7" s="10" t="s">
        <v>44</v>
      </c>
      <c r="B7" s="11">
        <v>1</v>
      </c>
      <c r="D7" s="22">
        <v>460084</v>
      </c>
      <c r="E7" s="11"/>
      <c r="F7" s="22">
        <v>418229</v>
      </c>
      <c r="G7" s="22"/>
      <c r="H7" s="34"/>
      <c r="I7" s="5"/>
      <c r="J7" s="1"/>
      <c r="K7" s="1"/>
    </row>
    <row r="8" spans="1:11" ht="15">
      <c r="A8" s="10" t="s">
        <v>23</v>
      </c>
      <c r="B8" s="11">
        <v>1</v>
      </c>
      <c r="D8" s="25">
        <v>25596</v>
      </c>
      <c r="E8" s="11"/>
      <c r="F8" s="25">
        <v>53</v>
      </c>
      <c r="G8" s="22"/>
      <c r="H8" s="80"/>
      <c r="I8" s="5"/>
      <c r="J8" s="1"/>
      <c r="K8" s="1"/>
    </row>
    <row r="9" spans="1:11" ht="15">
      <c r="A9" s="10" t="s">
        <v>17</v>
      </c>
      <c r="B9" s="11">
        <v>1</v>
      </c>
      <c r="D9" s="22">
        <v>131201</v>
      </c>
      <c r="E9" s="11"/>
      <c r="F9" s="22">
        <v>114251</v>
      </c>
      <c r="G9" s="22"/>
      <c r="H9" s="34"/>
      <c r="I9" s="5"/>
      <c r="J9" s="1"/>
      <c r="K9" s="1"/>
    </row>
    <row r="10" spans="1:11" ht="15">
      <c r="A10" s="12" t="s">
        <v>49</v>
      </c>
      <c r="B10" s="11"/>
      <c r="D10" s="23">
        <f>SUM(D5:D9)</f>
        <v>3762079</v>
      </c>
      <c r="E10" s="11"/>
      <c r="F10" s="23">
        <f>SUM(F5:F9)</f>
        <v>3593556</v>
      </c>
      <c r="G10" s="22"/>
      <c r="H10" s="21"/>
      <c r="I10" s="5"/>
      <c r="J10" s="1"/>
      <c r="K10" s="1"/>
    </row>
    <row r="11" spans="1:11" ht="15">
      <c r="A11" s="5"/>
      <c r="B11" s="8"/>
      <c r="D11" s="19"/>
      <c r="E11" s="8"/>
      <c r="F11" s="19"/>
      <c r="G11" s="20"/>
      <c r="H11" s="10"/>
      <c r="I11" s="5"/>
      <c r="J11" s="1"/>
      <c r="K11" s="1"/>
    </row>
    <row r="12" spans="1:11" ht="15">
      <c r="A12" s="5" t="s">
        <v>26</v>
      </c>
      <c r="B12" s="8">
        <v>2</v>
      </c>
      <c r="D12" s="20">
        <v>-2272963</v>
      </c>
      <c r="E12" s="8"/>
      <c r="F12" s="20">
        <v>-2176937</v>
      </c>
      <c r="G12" s="20"/>
      <c r="H12" s="5"/>
      <c r="I12" s="5"/>
      <c r="J12" s="1"/>
      <c r="K12" s="1"/>
    </row>
    <row r="13" spans="1:11" ht="15">
      <c r="A13" s="5" t="s">
        <v>81</v>
      </c>
      <c r="B13" s="8">
        <v>3</v>
      </c>
      <c r="D13" s="20">
        <f>-321613+29572</f>
        <v>-292041</v>
      </c>
      <c r="E13" s="8"/>
      <c r="F13" s="20">
        <v>-370676</v>
      </c>
      <c r="G13" s="20"/>
      <c r="H13" s="5"/>
      <c r="I13" s="5"/>
      <c r="J13" s="1"/>
      <c r="K13" s="1"/>
    </row>
    <row r="14" spans="1:11" ht="15">
      <c r="A14" s="10" t="s">
        <v>27</v>
      </c>
      <c r="B14" s="11" t="s">
        <v>28</v>
      </c>
      <c r="D14" s="22">
        <f>-1312189+50</f>
        <v>-1312139</v>
      </c>
      <c r="E14" s="11"/>
      <c r="F14" s="22">
        <v>-1199232</v>
      </c>
      <c r="G14" s="22"/>
      <c r="H14" s="42"/>
      <c r="I14" s="5"/>
      <c r="J14" s="1"/>
      <c r="K14" s="1"/>
    </row>
    <row r="15" spans="1:11" ht="15">
      <c r="A15" s="12" t="s">
        <v>9</v>
      </c>
      <c r="B15" s="11"/>
      <c r="D15" s="23">
        <f>SUM(D12:D14)</f>
        <v>-3877143</v>
      </c>
      <c r="E15" s="11"/>
      <c r="F15" s="23">
        <f>SUM(F12:F14)</f>
        <v>-3746845</v>
      </c>
      <c r="G15" s="22"/>
      <c r="H15" s="5"/>
      <c r="I15" s="5"/>
      <c r="J15" s="1"/>
      <c r="K15" s="1"/>
    </row>
    <row r="16" spans="1:11" ht="15">
      <c r="A16" s="5"/>
      <c r="B16" s="8"/>
      <c r="D16" s="19"/>
      <c r="E16" s="8"/>
      <c r="F16" s="19"/>
      <c r="G16" s="20"/>
      <c r="H16" s="5"/>
      <c r="I16" s="5"/>
      <c r="J16" s="1"/>
      <c r="K16" s="1"/>
    </row>
    <row r="17" spans="1:11" ht="15">
      <c r="A17" s="12" t="s">
        <v>50</v>
      </c>
      <c r="B17" s="11"/>
      <c r="D17" s="23">
        <f>+D10+D15</f>
        <v>-115064</v>
      </c>
      <c r="E17" s="11"/>
      <c r="F17" s="23">
        <f>+F10+F15</f>
        <v>-153289</v>
      </c>
      <c r="G17" s="22"/>
      <c r="H17" s="5"/>
      <c r="I17" s="5"/>
      <c r="J17" s="1"/>
      <c r="K17" s="1"/>
    </row>
    <row r="18" spans="1:11" ht="15">
      <c r="A18" s="12"/>
      <c r="B18" s="11"/>
      <c r="D18" s="21"/>
      <c r="E18" s="11"/>
      <c r="F18" s="21"/>
      <c r="G18" s="22"/>
      <c r="H18" s="5"/>
      <c r="I18" s="5"/>
      <c r="J18" s="1"/>
      <c r="K18" s="1"/>
    </row>
    <row r="19" spans="1:11" ht="15">
      <c r="A19" s="5" t="s">
        <v>74</v>
      </c>
      <c r="B19" s="8">
        <v>15</v>
      </c>
      <c r="D19" s="25">
        <f>84291+32399</f>
        <v>116690</v>
      </c>
      <c r="E19" s="8"/>
      <c r="F19" s="25">
        <f>136597+19549</f>
        <v>156146</v>
      </c>
      <c r="G19" s="22"/>
      <c r="H19" s="5"/>
      <c r="I19" s="5"/>
      <c r="J19" s="1"/>
      <c r="K19" s="1"/>
    </row>
    <row r="20" spans="1:11" ht="15">
      <c r="A20" s="5"/>
      <c r="B20" s="8"/>
      <c r="D20" s="19"/>
      <c r="E20" s="8"/>
      <c r="F20" s="19"/>
      <c r="G20" s="20"/>
      <c r="H20" s="5"/>
      <c r="I20" s="5"/>
      <c r="J20" s="1"/>
      <c r="K20" s="1"/>
    </row>
    <row r="21" spans="1:11" ht="15">
      <c r="A21" s="12" t="s">
        <v>51</v>
      </c>
      <c r="B21" s="8"/>
      <c r="D21" s="23">
        <f>+D17+D19</f>
        <v>1626</v>
      </c>
      <c r="E21" s="8"/>
      <c r="F21" s="23">
        <f>+F17+F19</f>
        <v>2857</v>
      </c>
      <c r="G21" s="22"/>
      <c r="H21" s="5"/>
      <c r="I21" s="5"/>
      <c r="J21" s="1"/>
      <c r="K21" s="1"/>
    </row>
    <row r="22" spans="1:11" ht="15">
      <c r="A22" s="5"/>
      <c r="B22" s="8"/>
      <c r="D22" s="21"/>
      <c r="E22" s="8"/>
      <c r="F22" s="21"/>
      <c r="G22" s="22"/>
      <c r="H22" s="5"/>
      <c r="I22" s="5"/>
      <c r="J22" s="1"/>
      <c r="K22" s="1"/>
    </row>
    <row r="23" spans="1:11" ht="15">
      <c r="A23" s="7" t="s">
        <v>18</v>
      </c>
      <c r="B23" s="8" t="s">
        <v>42</v>
      </c>
      <c r="D23" s="20">
        <v>-420</v>
      </c>
      <c r="E23" s="8"/>
      <c r="F23" s="20">
        <v>-335</v>
      </c>
      <c r="G23" s="20"/>
      <c r="H23" s="5"/>
      <c r="I23" s="5"/>
      <c r="J23" s="1"/>
      <c r="K23" s="1"/>
    </row>
    <row r="24" spans="1:11" ht="15">
      <c r="A24" s="5"/>
      <c r="B24" s="8"/>
      <c r="D24" s="19"/>
      <c r="E24" s="8"/>
      <c r="F24" s="19"/>
      <c r="G24" s="20"/>
      <c r="H24" s="5"/>
      <c r="I24" s="5"/>
      <c r="J24" s="1"/>
      <c r="K24" s="1"/>
    </row>
    <row r="25" spans="1:11" ht="15">
      <c r="A25" s="12" t="s">
        <v>1</v>
      </c>
      <c r="B25" s="11"/>
      <c r="D25" s="26">
        <f>+D21+D23</f>
        <v>1206</v>
      </c>
      <c r="E25" s="11"/>
      <c r="F25" s="26">
        <f>+F21+F23</f>
        <v>2522</v>
      </c>
      <c r="G25" s="22"/>
      <c r="H25" s="5"/>
      <c r="I25" s="5"/>
      <c r="J25" s="1"/>
      <c r="K25" s="1"/>
    </row>
    <row r="26" spans="1:11" ht="15">
      <c r="A26" s="5"/>
      <c r="B26" s="8"/>
      <c r="D26" s="19"/>
      <c r="E26" s="8"/>
      <c r="F26" s="19"/>
      <c r="G26" s="20"/>
      <c r="H26" s="5"/>
      <c r="I26" s="5"/>
      <c r="J26" s="1"/>
      <c r="K26" s="1"/>
    </row>
    <row r="27" spans="1:11" ht="15">
      <c r="A27" s="5" t="s">
        <v>2</v>
      </c>
      <c r="B27" s="8">
        <v>6</v>
      </c>
      <c r="D27" s="24">
        <v>0</v>
      </c>
      <c r="E27" s="8"/>
      <c r="F27" s="24">
        <v>0</v>
      </c>
      <c r="G27" s="20"/>
      <c r="H27" s="5"/>
      <c r="I27" s="5"/>
      <c r="J27" s="1"/>
      <c r="K27" s="1"/>
    </row>
    <row r="28" spans="1:11" ht="15">
      <c r="A28" s="5" t="s">
        <v>3</v>
      </c>
      <c r="B28" s="8"/>
      <c r="D28" s="19">
        <v>0</v>
      </c>
      <c r="E28" s="8"/>
      <c r="F28" s="19">
        <v>0</v>
      </c>
      <c r="G28" s="20"/>
      <c r="H28" s="5"/>
      <c r="I28" s="5"/>
      <c r="J28" s="1"/>
      <c r="K28" s="1"/>
    </row>
    <row r="29" spans="1:11" ht="15">
      <c r="A29" s="7" t="s">
        <v>19</v>
      </c>
      <c r="B29" s="8"/>
      <c r="D29" s="23">
        <f>SUM(D27:D28)</f>
        <v>0</v>
      </c>
      <c r="E29" s="8"/>
      <c r="F29" s="23">
        <f>SUM(F27:F28)</f>
        <v>0</v>
      </c>
      <c r="G29" s="20"/>
      <c r="H29" s="5"/>
      <c r="I29" s="5"/>
      <c r="J29" s="1"/>
      <c r="K29" s="1"/>
    </row>
    <row r="30" spans="1:11" ht="15">
      <c r="A30" s="10"/>
      <c r="B30" s="11"/>
      <c r="D30" s="21"/>
      <c r="E30" s="11"/>
      <c r="F30" s="21"/>
      <c r="G30" s="22"/>
      <c r="H30" s="5"/>
      <c r="I30" s="5"/>
      <c r="J30" s="1"/>
      <c r="K30" s="1"/>
    </row>
    <row r="31" spans="1:11" ht="15.75" thickBot="1">
      <c r="A31" s="12" t="s">
        <v>46</v>
      </c>
      <c r="B31" s="11"/>
      <c r="D31" s="28">
        <f>+D25+D29</f>
        <v>1206</v>
      </c>
      <c r="E31" s="11"/>
      <c r="F31" s="28">
        <f>+F25+F29</f>
        <v>2522</v>
      </c>
      <c r="G31" s="22"/>
      <c r="H31" s="5"/>
      <c r="I31" s="5"/>
      <c r="J31" s="1"/>
      <c r="K31" s="1"/>
    </row>
    <row r="32" spans="1:11" ht="15.75" thickTop="1">
      <c r="A32" s="12"/>
      <c r="B32" s="11"/>
      <c r="D32" s="21"/>
      <c r="E32" s="11"/>
      <c r="F32" s="21"/>
      <c r="G32" s="22"/>
      <c r="H32" s="5"/>
      <c r="I32" s="5"/>
      <c r="J32" s="1"/>
      <c r="K32" s="1"/>
    </row>
    <row r="33" spans="1:11" ht="15">
      <c r="A33" s="12" t="s">
        <v>43</v>
      </c>
      <c r="B33" s="11"/>
      <c r="D33" s="21"/>
      <c r="E33" s="11"/>
      <c r="F33" s="21"/>
      <c r="G33" s="22"/>
      <c r="H33" s="5"/>
      <c r="I33" s="5"/>
      <c r="J33" s="1"/>
      <c r="K33" s="1"/>
    </row>
    <row r="34" spans="1:11" ht="15">
      <c r="A34" s="5" t="s">
        <v>37</v>
      </c>
      <c r="B34" s="11"/>
      <c r="D34" s="21"/>
      <c r="E34" s="11"/>
      <c r="F34" s="21"/>
      <c r="G34" s="22"/>
      <c r="H34" s="5"/>
      <c r="I34" s="5"/>
      <c r="J34" s="1"/>
      <c r="K34" s="1"/>
    </row>
    <row r="35" spans="1:11" ht="15">
      <c r="A35" s="5" t="s">
        <v>38</v>
      </c>
      <c r="B35" s="11"/>
      <c r="D35" s="21"/>
      <c r="E35" s="11"/>
      <c r="F35" s="21"/>
      <c r="G35" s="22"/>
      <c r="H35" s="5"/>
      <c r="I35" s="5"/>
      <c r="J35" s="1"/>
      <c r="K35" s="1"/>
    </row>
    <row r="36" spans="1:11" ht="15">
      <c r="A36" s="12"/>
      <c r="B36" s="11"/>
      <c r="D36" s="21"/>
      <c r="E36" s="11"/>
      <c r="F36" s="21"/>
      <c r="G36" s="22"/>
      <c r="H36" s="5"/>
      <c r="I36" s="5"/>
      <c r="J36" s="1"/>
      <c r="K36" s="1"/>
    </row>
    <row r="37" spans="1:11" ht="15.75" thickBot="1">
      <c r="A37" s="7" t="s">
        <v>41</v>
      </c>
      <c r="B37" s="8"/>
      <c r="D37" s="28">
        <f>+D31+D34+D35</f>
        <v>1206</v>
      </c>
      <c r="E37" s="8"/>
      <c r="F37" s="28">
        <f>+F31+F34+F35</f>
        <v>2522</v>
      </c>
      <c r="G37" s="20"/>
      <c r="H37" s="5"/>
      <c r="I37" s="5"/>
      <c r="J37" s="1"/>
      <c r="K37" s="1"/>
    </row>
    <row r="38" spans="1:11" ht="15.75" thickTop="1">
      <c r="A38" s="7"/>
      <c r="B38" s="8"/>
      <c r="D38" s="19"/>
      <c r="E38" s="8"/>
      <c r="F38" s="19"/>
      <c r="G38" s="20"/>
      <c r="H38" s="5"/>
      <c r="I38" s="5"/>
      <c r="J38" s="1"/>
      <c r="K38" s="1"/>
    </row>
    <row r="39" spans="1:11" ht="15">
      <c r="A39" s="7" t="s">
        <v>47</v>
      </c>
      <c r="B39" s="8"/>
      <c r="D39" s="19"/>
      <c r="E39" s="8"/>
      <c r="F39" s="19"/>
      <c r="G39" s="20"/>
      <c r="H39" s="5"/>
      <c r="I39" s="5"/>
      <c r="J39" s="1"/>
      <c r="K39" s="1"/>
    </row>
    <row r="40" spans="1:11" ht="15">
      <c r="A40" s="5" t="s">
        <v>39</v>
      </c>
      <c r="B40" s="8">
        <v>16</v>
      </c>
      <c r="D40" s="20">
        <v>-5038</v>
      </c>
      <c r="E40" s="8"/>
      <c r="F40" s="20">
        <v>-4041</v>
      </c>
      <c r="G40" s="20"/>
      <c r="H40" s="5"/>
      <c r="I40" s="5"/>
      <c r="J40" s="1"/>
      <c r="K40" s="1"/>
    </row>
    <row r="41" spans="1:11" ht="15">
      <c r="A41" s="5" t="s">
        <v>40</v>
      </c>
      <c r="B41" s="8">
        <v>17</v>
      </c>
      <c r="D41" s="27">
        <v>6244</v>
      </c>
      <c r="E41" s="8"/>
      <c r="F41" s="27">
        <v>6563</v>
      </c>
      <c r="G41" s="20"/>
      <c r="H41" s="5"/>
      <c r="I41" s="5"/>
      <c r="J41" s="1"/>
      <c r="K41" s="1"/>
    </row>
    <row r="42" spans="1:11" ht="15">
      <c r="A42" s="5"/>
      <c r="B42" s="8"/>
      <c r="D42" s="19"/>
      <c r="E42" s="8"/>
      <c r="F42" s="19"/>
      <c r="G42" s="20"/>
      <c r="H42" s="5"/>
      <c r="I42" s="5"/>
      <c r="J42" s="1"/>
      <c r="K42" s="1"/>
    </row>
    <row r="43" spans="1:11" ht="15.75" thickBot="1">
      <c r="A43" s="7" t="s">
        <v>35</v>
      </c>
      <c r="B43" s="5"/>
      <c r="D43" s="30">
        <f>SUM(D40:D41)</f>
        <v>1206</v>
      </c>
      <c r="E43" s="5"/>
      <c r="F43" s="30">
        <f>SUM(F40:F41)</f>
        <v>2522</v>
      </c>
      <c r="G43" s="20"/>
      <c r="H43" s="5"/>
      <c r="I43" s="5"/>
      <c r="J43" s="1"/>
      <c r="K43" s="1"/>
    </row>
    <row r="44" spans="1:11" ht="15.75" thickTop="1">
      <c r="A44" s="5"/>
      <c r="B44" s="5"/>
      <c r="E44" s="5"/>
      <c r="F44" s="20"/>
      <c r="G44" s="20"/>
      <c r="H44" s="5"/>
      <c r="I44" s="5"/>
      <c r="J44" s="1"/>
      <c r="K44" s="1"/>
    </row>
    <row r="45" spans="1:11" ht="15">
      <c r="A45" s="5"/>
      <c r="B45" s="5"/>
      <c r="E45" s="5"/>
      <c r="F45" s="20"/>
      <c r="G45" s="20"/>
      <c r="H45" s="5"/>
      <c r="I45" s="5"/>
      <c r="J45" s="1"/>
      <c r="K45" s="1"/>
    </row>
    <row r="46" spans="1:11" ht="15">
      <c r="A46" s="5"/>
      <c r="B46" s="5"/>
      <c r="E46" s="5"/>
      <c r="F46" s="20"/>
      <c r="G46" s="20"/>
      <c r="H46" s="5"/>
      <c r="I46" s="5"/>
      <c r="J46" s="1"/>
      <c r="K46" s="1"/>
    </row>
    <row r="47" spans="1:11" ht="15">
      <c r="A47" s="5"/>
      <c r="B47" s="5"/>
      <c r="E47" s="5"/>
      <c r="F47" s="20"/>
      <c r="G47" s="20"/>
      <c r="H47" s="5"/>
      <c r="I47" s="5"/>
      <c r="J47" s="1"/>
      <c r="K47" s="1"/>
    </row>
    <row r="48" spans="1:11" ht="15">
      <c r="A48" s="5"/>
      <c r="B48" s="5"/>
      <c r="E48" s="5"/>
      <c r="F48" s="20"/>
      <c r="G48" s="20"/>
      <c r="H48" s="5"/>
      <c r="I48" s="5"/>
      <c r="J48" s="1"/>
      <c r="K48" s="1"/>
    </row>
    <row r="49" spans="1:11" ht="15">
      <c r="A49" s="5"/>
      <c r="B49" s="5"/>
      <c r="E49" s="5"/>
      <c r="F49" s="20"/>
      <c r="G49" s="20"/>
      <c r="H49" s="5"/>
      <c r="I49" s="5"/>
      <c r="J49" s="1"/>
      <c r="K49" s="1"/>
    </row>
    <row r="50" spans="1:11" ht="15">
      <c r="A50" s="5"/>
      <c r="B50" s="5"/>
      <c r="E50" s="5"/>
      <c r="F50" s="20"/>
      <c r="G50" s="20"/>
      <c r="H50" s="5"/>
      <c r="I50" s="5"/>
      <c r="J50" s="1"/>
      <c r="K50" s="1"/>
    </row>
    <row r="51" spans="1:11" ht="15">
      <c r="A51" s="5"/>
      <c r="B51" s="5"/>
      <c r="E51" s="5"/>
      <c r="F51" s="20"/>
      <c r="G51" s="20"/>
      <c r="H51" s="5"/>
      <c r="I51" s="5"/>
      <c r="J51" s="1"/>
      <c r="K51" s="1"/>
    </row>
    <row r="52" spans="1:11" ht="15">
      <c r="A52" s="5"/>
      <c r="B52" s="5"/>
      <c r="E52" s="5"/>
      <c r="F52" s="20"/>
      <c r="G52" s="20"/>
      <c r="H52" s="5"/>
      <c r="I52" s="5"/>
      <c r="J52" s="1"/>
      <c r="K52" s="1"/>
    </row>
    <row r="53" spans="1:11" ht="15">
      <c r="A53" s="5"/>
      <c r="B53" s="5"/>
      <c r="E53" s="5"/>
      <c r="F53" s="20"/>
      <c r="G53" s="20"/>
      <c r="H53" s="5"/>
      <c r="I53" s="5"/>
      <c r="J53" s="1"/>
      <c r="K53" s="1"/>
    </row>
    <row r="54" spans="1:11" ht="15">
      <c r="A54" s="5"/>
      <c r="B54" s="5"/>
      <c r="E54" s="5"/>
      <c r="F54" s="20"/>
      <c r="G54" s="20"/>
      <c r="H54" s="5"/>
      <c r="I54" s="5"/>
      <c r="J54" s="1"/>
      <c r="K54" s="1"/>
    </row>
    <row r="55" spans="1:11" ht="15">
      <c r="A55" s="5"/>
      <c r="B55" s="5"/>
      <c r="E55" s="5"/>
      <c r="F55" s="20"/>
      <c r="G55" s="20"/>
      <c r="H55" s="5"/>
      <c r="I55" s="5"/>
      <c r="J55" s="1"/>
      <c r="K55" s="1"/>
    </row>
    <row r="56" spans="1:11" ht="15">
      <c r="A56" s="5"/>
      <c r="B56" s="5"/>
      <c r="E56" s="5"/>
      <c r="F56" s="20"/>
      <c r="G56" s="20"/>
      <c r="H56" s="5"/>
      <c r="I56" s="5"/>
      <c r="J56" s="1"/>
      <c r="K56" s="1"/>
    </row>
    <row r="57" spans="1:11" ht="15">
      <c r="A57" s="5"/>
      <c r="B57" s="5"/>
      <c r="E57" s="5"/>
      <c r="F57" s="20"/>
      <c r="G57" s="20"/>
      <c r="H57" s="5"/>
      <c r="I57" s="5"/>
      <c r="J57" s="1"/>
      <c r="K57" s="1"/>
    </row>
    <row r="58" spans="1:9" ht="14.25">
      <c r="A58" s="3"/>
      <c r="B58" s="3"/>
      <c r="E58" s="3"/>
      <c r="F58" s="32"/>
      <c r="G58" s="32"/>
      <c r="H58" s="3"/>
      <c r="I58" s="3"/>
    </row>
    <row r="59" spans="1:9" ht="14.25">
      <c r="A59" s="3"/>
      <c r="B59" s="3"/>
      <c r="E59" s="3"/>
      <c r="F59" s="32"/>
      <c r="G59" s="32"/>
      <c r="H59" s="3"/>
      <c r="I59" s="3"/>
    </row>
    <row r="60" spans="1:9" ht="14.25">
      <c r="A60" s="3"/>
      <c r="B60" s="3"/>
      <c r="E60" s="3"/>
      <c r="F60" s="32"/>
      <c r="G60" s="32"/>
      <c r="H60" s="3"/>
      <c r="I60" s="3"/>
    </row>
    <row r="61" spans="1:9" ht="14.25">
      <c r="A61" s="3"/>
      <c r="B61" s="3"/>
      <c r="E61" s="3"/>
      <c r="F61" s="32"/>
      <c r="G61" s="32"/>
      <c r="H61" s="3"/>
      <c r="I61" s="3"/>
    </row>
    <row r="62" spans="1:9" ht="14.25">
      <c r="A62" s="3"/>
      <c r="B62" s="3"/>
      <c r="E62" s="3"/>
      <c r="F62" s="32"/>
      <c r="G62" s="32"/>
      <c r="H62" s="3"/>
      <c r="I62" s="3"/>
    </row>
    <row r="63" spans="1:9" ht="14.25">
      <c r="A63" s="3"/>
      <c r="B63" s="3"/>
      <c r="E63" s="3"/>
      <c r="F63" s="32"/>
      <c r="G63" s="32"/>
      <c r="H63" s="3"/>
      <c r="I63" s="3"/>
    </row>
    <row r="64" spans="1:9" ht="14.25">
      <c r="A64" s="3"/>
      <c r="B64" s="3"/>
      <c r="E64" s="3"/>
      <c r="F64" s="32"/>
      <c r="G64" s="32"/>
      <c r="H64" s="3"/>
      <c r="I64" s="3"/>
    </row>
    <row r="65" spans="1:9" ht="14.25">
      <c r="A65" s="3"/>
      <c r="B65" s="3"/>
      <c r="E65" s="3"/>
      <c r="F65" s="32"/>
      <c r="G65" s="32"/>
      <c r="H65" s="3"/>
      <c r="I65" s="3"/>
    </row>
    <row r="66" spans="1:9" ht="14.25">
      <c r="A66" s="3"/>
      <c r="B66" s="3"/>
      <c r="E66" s="3"/>
      <c r="F66" s="32"/>
      <c r="G66" s="32"/>
      <c r="H66" s="3"/>
      <c r="I66" s="3"/>
    </row>
    <row r="67" spans="1:9" ht="14.25">
      <c r="A67" s="3"/>
      <c r="B67" s="3"/>
      <c r="E67" s="3"/>
      <c r="F67" s="32"/>
      <c r="G67" s="32"/>
      <c r="H67" s="3"/>
      <c r="I67" s="3"/>
    </row>
    <row r="68" spans="1:9" ht="14.25">
      <c r="A68" s="3"/>
      <c r="B68" s="3"/>
      <c r="E68" s="3"/>
      <c r="F68" s="32"/>
      <c r="G68" s="32"/>
      <c r="H68" s="3"/>
      <c r="I68" s="3"/>
    </row>
    <row r="69" spans="1:9" ht="14.25">
      <c r="A69" s="3"/>
      <c r="B69" s="3"/>
      <c r="E69" s="3"/>
      <c r="F69" s="32"/>
      <c r="G69" s="32"/>
      <c r="H69" s="3"/>
      <c r="I69" s="3"/>
    </row>
    <row r="70" spans="1:9" ht="14.25">
      <c r="A70" s="3"/>
      <c r="B70" s="3"/>
      <c r="E70" s="3"/>
      <c r="F70" s="32"/>
      <c r="G70" s="32"/>
      <c r="H70" s="3"/>
      <c r="I70" s="3"/>
    </row>
    <row r="71" spans="1:9" ht="14.25">
      <c r="A71" s="3"/>
      <c r="B71" s="3"/>
      <c r="E71" s="3"/>
      <c r="F71" s="32"/>
      <c r="G71" s="32"/>
      <c r="H71" s="3"/>
      <c r="I71" s="3"/>
    </row>
    <row r="72" spans="1:9" ht="14.25">
      <c r="A72" s="3"/>
      <c r="B72" s="3"/>
      <c r="E72" s="3"/>
      <c r="F72" s="32"/>
      <c r="G72" s="32"/>
      <c r="H72" s="3"/>
      <c r="I72" s="3"/>
    </row>
    <row r="73" spans="1:9" ht="14.25">
      <c r="A73" s="3"/>
      <c r="B73" s="3"/>
      <c r="E73" s="3"/>
      <c r="F73" s="32"/>
      <c r="G73" s="32"/>
      <c r="H73" s="3"/>
      <c r="I73" s="3"/>
    </row>
    <row r="74" spans="1:9" ht="14.25">
      <c r="A74" s="3"/>
      <c r="B74" s="3"/>
      <c r="E74" s="3"/>
      <c r="F74" s="32"/>
      <c r="G74" s="32"/>
      <c r="H74" s="3"/>
      <c r="I74" s="3"/>
    </row>
    <row r="75" spans="1:9" ht="14.25">
      <c r="A75" s="3"/>
      <c r="B75" s="3"/>
      <c r="E75" s="3"/>
      <c r="F75" s="32"/>
      <c r="G75" s="32"/>
      <c r="H75" s="3"/>
      <c r="I75" s="3"/>
    </row>
    <row r="76" spans="1:9" ht="14.25">
      <c r="A76" s="3"/>
      <c r="B76" s="3"/>
      <c r="E76" s="3"/>
      <c r="F76" s="32"/>
      <c r="G76" s="32"/>
      <c r="H76" s="3"/>
      <c r="I76" s="3"/>
    </row>
    <row r="77" spans="1:9" ht="14.25">
      <c r="A77" s="3"/>
      <c r="B77" s="3"/>
      <c r="E77" s="3"/>
      <c r="F77" s="32"/>
      <c r="G77" s="32"/>
      <c r="H77" s="3"/>
      <c r="I77" s="3"/>
    </row>
    <row r="78" spans="1:9" ht="14.25">
      <c r="A78" s="3"/>
      <c r="B78" s="3"/>
      <c r="E78" s="3"/>
      <c r="F78" s="32"/>
      <c r="G78" s="32"/>
      <c r="H78" s="3"/>
      <c r="I78" s="3"/>
    </row>
    <row r="79" spans="1:9" ht="14.25">
      <c r="A79" s="3"/>
      <c r="B79" s="3"/>
      <c r="E79" s="3"/>
      <c r="F79" s="32"/>
      <c r="G79" s="32"/>
      <c r="H79" s="3"/>
      <c r="I79" s="3"/>
    </row>
    <row r="80" spans="1:9" ht="14.25">
      <c r="A80" s="3"/>
      <c r="B80" s="3"/>
      <c r="E80" s="3"/>
      <c r="F80" s="32"/>
      <c r="G80" s="32"/>
      <c r="H80" s="3"/>
      <c r="I80" s="3"/>
    </row>
    <row r="81" spans="1:9" ht="14.25">
      <c r="A81" s="3"/>
      <c r="B81" s="3"/>
      <c r="E81" s="3"/>
      <c r="F81" s="32"/>
      <c r="G81" s="32"/>
      <c r="H81" s="3"/>
      <c r="I81" s="3"/>
    </row>
    <row r="82" spans="1:9" ht="14.25">
      <c r="A82" s="3"/>
      <c r="B82" s="3"/>
      <c r="E82" s="3"/>
      <c r="F82" s="32"/>
      <c r="G82" s="32"/>
      <c r="H82" s="3"/>
      <c r="I82" s="3"/>
    </row>
    <row r="83" spans="1:9" ht="14.25">
      <c r="A83" s="3"/>
      <c r="B83" s="3"/>
      <c r="E83" s="3"/>
      <c r="F83" s="32"/>
      <c r="G83" s="32"/>
      <c r="H83" s="3"/>
      <c r="I83" s="3"/>
    </row>
    <row r="84" spans="1:9" ht="14.25">
      <c r="A84" s="3"/>
      <c r="B84" s="3"/>
      <c r="E84" s="3"/>
      <c r="F84" s="32"/>
      <c r="G84" s="32"/>
      <c r="H84" s="3"/>
      <c r="I84" s="3"/>
    </row>
    <row r="85" spans="1:9" ht="14.25">
      <c r="A85" s="3"/>
      <c r="B85" s="3"/>
      <c r="E85" s="3"/>
      <c r="F85" s="32"/>
      <c r="G85" s="32"/>
      <c r="H85" s="3"/>
      <c r="I85" s="3"/>
    </row>
    <row r="86" spans="1:9" ht="14.25">
      <c r="A86" s="3"/>
      <c r="B86" s="3"/>
      <c r="E86" s="3"/>
      <c r="F86" s="32"/>
      <c r="G86" s="32"/>
      <c r="H86" s="3"/>
      <c r="I86" s="3"/>
    </row>
    <row r="87" spans="1:9" ht="14.25">
      <c r="A87" s="3"/>
      <c r="B87" s="3"/>
      <c r="E87" s="3"/>
      <c r="F87" s="32"/>
      <c r="G87" s="32"/>
      <c r="H87" s="3"/>
      <c r="I87" s="3"/>
    </row>
    <row r="88" spans="1:9" ht="14.25">
      <c r="A88" s="3"/>
      <c r="B88" s="3"/>
      <c r="E88" s="3"/>
      <c r="F88" s="32"/>
      <c r="G88" s="32"/>
      <c r="H88" s="3"/>
      <c r="I88" s="3"/>
    </row>
    <row r="89" spans="1:9" ht="14.25">
      <c r="A89" s="3"/>
      <c r="B89" s="3"/>
      <c r="E89" s="3"/>
      <c r="F89" s="32"/>
      <c r="G89" s="32"/>
      <c r="H89" s="3"/>
      <c r="I89" s="3"/>
    </row>
    <row r="90" spans="1:9" ht="14.25">
      <c r="A90" s="3"/>
      <c r="B90" s="3"/>
      <c r="E90" s="3"/>
      <c r="F90" s="32"/>
      <c r="G90" s="32"/>
      <c r="H90" s="3"/>
      <c r="I90" s="3"/>
    </row>
    <row r="91" spans="1:9" ht="14.25">
      <c r="A91" s="3"/>
      <c r="B91" s="3"/>
      <c r="E91" s="3"/>
      <c r="F91" s="32"/>
      <c r="G91" s="32"/>
      <c r="H91" s="3"/>
      <c r="I91" s="3"/>
    </row>
    <row r="92" spans="1:9" ht="14.25">
      <c r="A92" s="3"/>
      <c r="B92" s="3"/>
      <c r="E92" s="3"/>
      <c r="F92" s="32"/>
      <c r="G92" s="32"/>
      <c r="H92" s="3"/>
      <c r="I92" s="3"/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8"/>
  <sheetViews>
    <sheetView workbookViewId="0" topLeftCell="A1">
      <selection activeCell="D33" sqref="D33:D36"/>
    </sheetView>
  </sheetViews>
  <sheetFormatPr defaultColWidth="11.421875" defaultRowHeight="12.75"/>
  <cols>
    <col min="1" max="1" width="62.8515625" style="0" customWidth="1"/>
    <col min="2" max="2" width="5.57421875" style="0" bestFit="1" customWidth="1"/>
    <col min="3" max="3" width="2.7109375" style="0" customWidth="1"/>
    <col min="4" max="4" width="17.28125" style="0" bestFit="1" customWidth="1"/>
    <col min="5" max="5" width="4.00390625" style="0" customWidth="1"/>
    <col min="6" max="6" width="12.7109375" style="0" customWidth="1"/>
    <col min="7" max="7" width="3.8515625" style="0" customWidth="1"/>
    <col min="8" max="16384" width="9.140625" style="0" customWidth="1"/>
  </cols>
  <sheetData>
    <row r="1" spans="1:7" s="46" customFormat="1" ht="16.5">
      <c r="A1" s="44" t="s">
        <v>31</v>
      </c>
      <c r="B1" s="45"/>
      <c r="C1" s="45"/>
      <c r="D1" s="45"/>
      <c r="E1" s="45"/>
      <c r="F1" s="45"/>
      <c r="G1" s="45"/>
    </row>
    <row r="2" spans="1:7" ht="15">
      <c r="A2" s="17" t="s">
        <v>14</v>
      </c>
      <c r="B2" s="5"/>
      <c r="C2" s="5"/>
      <c r="D2" s="5"/>
      <c r="E2" s="5"/>
      <c r="F2" s="5"/>
      <c r="G2" s="5"/>
    </row>
    <row r="3" spans="1:7" ht="15">
      <c r="A3" s="5"/>
      <c r="B3" s="6" t="s">
        <v>0</v>
      </c>
      <c r="C3" s="6"/>
      <c r="D3" s="16">
        <v>2006</v>
      </c>
      <c r="E3" s="8"/>
      <c r="F3" s="16">
        <v>2005</v>
      </c>
      <c r="G3" s="15"/>
    </row>
    <row r="4" spans="1:7" ht="15.75">
      <c r="A4" s="2" t="s">
        <v>11</v>
      </c>
      <c r="B4" s="5"/>
      <c r="C4" s="5"/>
      <c r="D4" s="5"/>
      <c r="E4" s="5"/>
      <c r="F4" s="5"/>
      <c r="G4" s="5"/>
    </row>
    <row r="5" spans="1:7" ht="15">
      <c r="A5" s="5"/>
      <c r="B5" s="8"/>
      <c r="C5" s="8"/>
      <c r="D5" s="13"/>
      <c r="E5" s="8"/>
      <c r="F5" s="13"/>
      <c r="G5" s="9"/>
    </row>
    <row r="6" spans="1:7" ht="15">
      <c r="A6" s="5" t="s">
        <v>20</v>
      </c>
      <c r="B6" s="8">
        <v>7</v>
      </c>
      <c r="C6" s="8"/>
      <c r="D6" s="35">
        <f>55367+50+50-28</f>
        <v>55439</v>
      </c>
      <c r="E6" s="8"/>
      <c r="F6" s="35">
        <f>51888+50</f>
        <v>51938</v>
      </c>
      <c r="G6" s="5"/>
    </row>
    <row r="7" spans="1:7" ht="15">
      <c r="A7" s="10" t="s">
        <v>36</v>
      </c>
      <c r="B7" s="11">
        <v>8</v>
      </c>
      <c r="C7" s="11"/>
      <c r="D7" s="36">
        <v>742</v>
      </c>
      <c r="E7" s="11"/>
      <c r="F7" s="36">
        <v>719</v>
      </c>
      <c r="G7" s="10"/>
    </row>
    <row r="8" spans="1:7" ht="15">
      <c r="A8" s="5" t="s">
        <v>4</v>
      </c>
      <c r="B8" s="8">
        <v>9</v>
      </c>
      <c r="C8" s="8"/>
      <c r="D8" s="35">
        <f>189904-4-566</f>
        <v>189334</v>
      </c>
      <c r="E8" s="8"/>
      <c r="F8" s="35">
        <v>113107</v>
      </c>
      <c r="G8" s="5"/>
    </row>
    <row r="9" spans="1:7" ht="15">
      <c r="A9" s="5" t="s">
        <v>21</v>
      </c>
      <c r="B9" s="8">
        <v>10</v>
      </c>
      <c r="C9" s="8"/>
      <c r="D9" s="35">
        <f>11857+150495-52859</f>
        <v>109493</v>
      </c>
      <c r="E9" s="8"/>
      <c r="F9" s="35">
        <v>96973</v>
      </c>
      <c r="G9" s="5"/>
    </row>
    <row r="10" spans="1:7" ht="15">
      <c r="A10" s="5" t="s">
        <v>5</v>
      </c>
      <c r="B10" s="8">
        <v>11</v>
      </c>
      <c r="C10" s="8"/>
      <c r="D10" s="35">
        <f>28395+9371</f>
        <v>37766</v>
      </c>
      <c r="E10" s="8"/>
      <c r="F10" s="35">
        <v>20929</v>
      </c>
      <c r="G10" s="5"/>
    </row>
    <row r="11" spans="1:7" ht="15">
      <c r="A11" s="10" t="s">
        <v>22</v>
      </c>
      <c r="B11" s="11">
        <v>12</v>
      </c>
      <c r="C11" s="11"/>
      <c r="D11" s="36">
        <v>1071763</v>
      </c>
      <c r="E11" s="11"/>
      <c r="F11" s="36">
        <v>1160747</v>
      </c>
      <c r="G11" s="10"/>
    </row>
    <row r="12" spans="1:7" ht="15.75">
      <c r="A12" s="14" t="s">
        <v>15</v>
      </c>
      <c r="B12" s="11"/>
      <c r="C12" s="11"/>
      <c r="D12" s="23">
        <f>SUM(D6:D11)</f>
        <v>1464537</v>
      </c>
      <c r="E12" s="11"/>
      <c r="F12" s="23">
        <f>SUM(F6:F11)</f>
        <v>1444413</v>
      </c>
      <c r="G12" s="22"/>
    </row>
    <row r="13" spans="1:79" ht="15">
      <c r="A13" s="5"/>
      <c r="B13" s="8"/>
      <c r="C13" s="8"/>
      <c r="D13" s="19"/>
      <c r="E13" s="8"/>
      <c r="F13" s="19"/>
      <c r="G13" s="2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15">
      <c r="A14" s="5"/>
      <c r="B14" s="8"/>
      <c r="C14" s="8"/>
      <c r="D14" s="19"/>
      <c r="E14" s="8"/>
      <c r="G14" s="2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ht="15.75">
      <c r="A15" s="2" t="s">
        <v>12</v>
      </c>
      <c r="B15" s="3"/>
      <c r="C15" s="3"/>
      <c r="D15" s="31"/>
      <c r="E15" s="3"/>
      <c r="F15" s="31"/>
      <c r="G15" s="3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ht="15">
      <c r="A16" s="5"/>
      <c r="B16" s="3"/>
      <c r="C16" s="3"/>
      <c r="D16" s="31"/>
      <c r="E16" s="3"/>
      <c r="F16" s="31"/>
      <c r="G16" s="3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15">
      <c r="A17" s="7" t="s">
        <v>76</v>
      </c>
      <c r="B17" s="3"/>
      <c r="C17" s="3"/>
      <c r="D17" s="31"/>
      <c r="E17" s="3"/>
      <c r="F17" s="31"/>
      <c r="G17" s="3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ht="15">
      <c r="A18" s="5" t="s">
        <v>77</v>
      </c>
      <c r="B18" s="18">
        <v>7</v>
      </c>
      <c r="C18" s="18"/>
      <c r="D18" s="36">
        <f>160+50-28</f>
        <v>182</v>
      </c>
      <c r="E18" s="18"/>
      <c r="F18" s="36">
        <f>311+50</f>
        <v>361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15">
      <c r="A19" s="7" t="s">
        <v>80</v>
      </c>
      <c r="B19" s="18"/>
      <c r="C19" s="18"/>
      <c r="D19" s="37">
        <f>SUM(D18)</f>
        <v>182</v>
      </c>
      <c r="E19" s="18"/>
      <c r="F19" s="37">
        <f>SUM(F18)</f>
        <v>361</v>
      </c>
      <c r="G19" s="3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ht="15">
      <c r="A20" s="5"/>
      <c r="B20" s="8"/>
      <c r="C20" s="8"/>
      <c r="D20" s="19"/>
      <c r="E20" s="8"/>
      <c r="F20" s="19"/>
      <c r="G20" s="2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ht="15">
      <c r="A21" s="7" t="s">
        <v>78</v>
      </c>
      <c r="B21" s="8"/>
      <c r="C21" s="8"/>
      <c r="D21" s="21"/>
      <c r="E21" s="8"/>
      <c r="F21" s="21"/>
      <c r="G21" s="2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ht="15">
      <c r="A22" s="5" t="s">
        <v>72</v>
      </c>
      <c r="B22" s="8">
        <v>18</v>
      </c>
      <c r="C22" s="8"/>
      <c r="D22" s="36">
        <f>55207+50</f>
        <v>55257</v>
      </c>
      <c r="E22" s="79"/>
      <c r="F22" s="36">
        <v>51577</v>
      </c>
      <c r="G22" s="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ht="15">
      <c r="A23" s="5" t="s">
        <v>37</v>
      </c>
      <c r="B23" s="8">
        <v>16</v>
      </c>
      <c r="C23" s="8"/>
      <c r="D23" s="36">
        <v>69700</v>
      </c>
      <c r="E23" s="8"/>
      <c r="F23" s="36">
        <v>74738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79" ht="15">
      <c r="A24" s="5" t="s">
        <v>38</v>
      </c>
      <c r="B24" s="8">
        <v>17</v>
      </c>
      <c r="C24" s="8"/>
      <c r="D24" s="36">
        <f>14523-50</f>
        <v>14473</v>
      </c>
      <c r="E24" s="79"/>
      <c r="F24" s="36">
        <v>11909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ht="15">
      <c r="A25" s="7" t="s">
        <v>79</v>
      </c>
      <c r="B25" s="8"/>
      <c r="C25" s="8"/>
      <c r="D25" s="23">
        <f>SUM(D22:D24)</f>
        <v>139430</v>
      </c>
      <c r="E25" s="79"/>
      <c r="F25" s="23">
        <f>SUM(F22:F24)</f>
        <v>138224</v>
      </c>
      <c r="G25" s="3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79" ht="15">
      <c r="A26" s="5"/>
      <c r="B26" s="8"/>
      <c r="C26" s="8"/>
      <c r="D26" s="21"/>
      <c r="E26" s="8"/>
      <c r="F26" s="21"/>
      <c r="G26" s="2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ht="15">
      <c r="A27" s="7" t="s">
        <v>33</v>
      </c>
      <c r="B27" s="8"/>
      <c r="C27" s="8"/>
      <c r="D27" s="21"/>
      <c r="E27" s="8"/>
      <c r="F27" s="21"/>
      <c r="G27" s="2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ht="15">
      <c r="A28" s="5" t="s">
        <v>75</v>
      </c>
      <c r="B28" s="8">
        <v>15</v>
      </c>
      <c r="C28" s="8"/>
      <c r="D28" s="39">
        <f>444432-116690+53</f>
        <v>327795</v>
      </c>
      <c r="E28" s="8"/>
      <c r="F28" s="39">
        <f>412139-19549+51895</f>
        <v>444485</v>
      </c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79" ht="15">
      <c r="A29" s="7" t="s">
        <v>48</v>
      </c>
      <c r="B29" s="8"/>
      <c r="C29" s="8"/>
      <c r="D29" s="23">
        <f>SUM(D28:D28)</f>
        <v>327795</v>
      </c>
      <c r="E29" s="79"/>
      <c r="F29" s="23">
        <f>SUM(F28:F28)</f>
        <v>444485</v>
      </c>
      <c r="G29" s="2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ht="15">
      <c r="A30" s="12"/>
      <c r="B30" s="8"/>
      <c r="C30" s="8"/>
      <c r="D30" s="21"/>
      <c r="E30" s="8"/>
      <c r="F30" s="21"/>
      <c r="G30" s="2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ht="15">
      <c r="A31" s="7" t="s">
        <v>10</v>
      </c>
      <c r="B31" s="8"/>
      <c r="C31" s="8"/>
      <c r="D31" s="21"/>
      <c r="E31" s="8"/>
      <c r="F31" s="21"/>
      <c r="G31" s="2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ht="15">
      <c r="A32" s="5" t="s">
        <v>6</v>
      </c>
      <c r="B32" s="8"/>
      <c r="C32" s="8"/>
      <c r="D32" s="36">
        <f>194846-34841</f>
        <v>160005</v>
      </c>
      <c r="E32" s="79"/>
      <c r="F32" s="36">
        <v>104139</v>
      </c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79" ht="15">
      <c r="A33" s="5" t="s">
        <v>29</v>
      </c>
      <c r="B33" s="8"/>
      <c r="C33" s="8"/>
      <c r="D33" s="36">
        <f>90580</f>
        <v>90580</v>
      </c>
      <c r="E33" s="79"/>
      <c r="F33" s="36">
        <v>82360</v>
      </c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ht="15">
      <c r="A34" s="5" t="s">
        <v>30</v>
      </c>
      <c r="B34" s="8"/>
      <c r="C34" s="8"/>
      <c r="D34" s="36">
        <v>16600</v>
      </c>
      <c r="E34" s="79"/>
      <c r="F34" s="36">
        <v>8179</v>
      </c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ht="15">
      <c r="A35" s="5" t="s">
        <v>13</v>
      </c>
      <c r="B35" s="8">
        <v>13</v>
      </c>
      <c r="C35" s="8"/>
      <c r="D35" s="36">
        <v>79221</v>
      </c>
      <c r="E35" s="79"/>
      <c r="F35" s="36">
        <v>78397</v>
      </c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ht="15">
      <c r="A36" s="5" t="s">
        <v>24</v>
      </c>
      <c r="B36" s="8"/>
      <c r="C36" s="8"/>
      <c r="D36" s="36">
        <v>187399</v>
      </c>
      <c r="E36" s="79"/>
      <c r="F36" s="36">
        <v>177932</v>
      </c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ht="15">
      <c r="A37" s="5" t="s">
        <v>25</v>
      </c>
      <c r="B37" s="8">
        <v>10</v>
      </c>
      <c r="C37" s="8"/>
      <c r="D37" s="36">
        <f>41049+945+340367-41267</f>
        <v>341094</v>
      </c>
      <c r="E37" s="79"/>
      <c r="F37" s="36">
        <v>298663</v>
      </c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ht="15">
      <c r="A38" s="10" t="s">
        <v>7</v>
      </c>
      <c r="B38" s="11">
        <v>14</v>
      </c>
      <c r="C38" s="11"/>
      <c r="D38" s="36">
        <f>78029+9371+34841-10</f>
        <v>122231</v>
      </c>
      <c r="E38" s="79"/>
      <c r="F38" s="36">
        <f>144019+19549-51895</f>
        <v>111673</v>
      </c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ht="15">
      <c r="A39" s="12" t="s">
        <v>8</v>
      </c>
      <c r="B39" s="8"/>
      <c r="C39" s="8"/>
      <c r="D39" s="33">
        <f>SUM(D32:D38)</f>
        <v>997130</v>
      </c>
      <c r="E39" s="8"/>
      <c r="F39" s="33">
        <f>SUM(F32:F38)</f>
        <v>861343</v>
      </c>
      <c r="G39" s="2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15">
      <c r="A40" s="12"/>
      <c r="B40" s="8"/>
      <c r="C40" s="8"/>
      <c r="D40" s="29"/>
      <c r="E40" s="8"/>
      <c r="F40" s="29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ht="15.75">
      <c r="A41" s="2" t="s">
        <v>16</v>
      </c>
      <c r="B41" s="5"/>
      <c r="C41" s="5"/>
      <c r="D41" s="33">
        <f>+D19+D39+D29+D25</f>
        <v>1464537</v>
      </c>
      <c r="E41" s="5"/>
      <c r="F41" s="33">
        <f>+F19+F39+F29+F25</f>
        <v>1444413</v>
      </c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ht="15">
      <c r="A42" s="5"/>
      <c r="B42" s="5"/>
      <c r="C42" s="5"/>
      <c r="D42" s="20"/>
      <c r="E42" s="5"/>
      <c r="F42" s="20"/>
      <c r="G42" s="2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ht="15">
      <c r="A43" s="5"/>
      <c r="B43" s="5"/>
      <c r="C43" s="5"/>
      <c r="D43" s="9"/>
      <c r="E43" s="9"/>
      <c r="F43" s="9"/>
      <c r="G43" s="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ht="15">
      <c r="A44" s="5"/>
      <c r="B44" s="5"/>
      <c r="C44" s="5"/>
      <c r="D44" s="9"/>
      <c r="E44" s="5"/>
      <c r="F44" s="9"/>
      <c r="G44" s="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ht="15">
      <c r="A45" s="5"/>
      <c r="B45" s="5"/>
      <c r="C45" s="5"/>
      <c r="D45" s="9"/>
      <c r="E45" s="5"/>
      <c r="F45" s="9"/>
      <c r="G45" s="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ht="15">
      <c r="A46" s="5"/>
      <c r="B46" s="5"/>
      <c r="C46" s="5"/>
      <c r="D46" s="9"/>
      <c r="E46" s="5"/>
      <c r="F46" s="9"/>
      <c r="G46" s="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ht="14.25">
      <c r="A47" s="3"/>
      <c r="B47" s="3"/>
      <c r="C47" s="3"/>
      <c r="D47" s="4"/>
      <c r="E47" s="3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ht="14.25">
      <c r="A48" s="3"/>
      <c r="B48" s="3"/>
      <c r="C48" s="3"/>
      <c r="D48" s="4"/>
      <c r="E48" s="3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4.25">
      <c r="A49" s="3"/>
      <c r="B49" s="3"/>
      <c r="C49" s="3"/>
      <c r="D49" s="4"/>
      <c r="E49" s="3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ht="14.25">
      <c r="A50" s="3"/>
      <c r="B50" s="3"/>
      <c r="C50" s="3"/>
      <c r="D50" s="4"/>
      <c r="E50" s="3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ht="14.25">
      <c r="A51" s="3"/>
      <c r="B51" s="3"/>
      <c r="C51" s="3"/>
      <c r="D51" s="4"/>
      <c r="E51" s="3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ht="14.25">
      <c r="A52" s="3"/>
      <c r="B52" s="3"/>
      <c r="C52" s="3"/>
      <c r="D52" s="4"/>
      <c r="E52" s="3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4.25">
      <c r="A53" s="3"/>
      <c r="B53" s="3"/>
      <c r="C53" s="3"/>
      <c r="D53" s="4"/>
      <c r="E53" s="3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ht="14.25">
      <c r="A54" s="3"/>
      <c r="B54" s="3"/>
      <c r="C54" s="3"/>
      <c r="D54" s="4"/>
      <c r="E54" s="3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4.25">
      <c r="A55" s="3"/>
      <c r="B55" s="3"/>
      <c r="C55" s="3"/>
      <c r="D55" s="4"/>
      <c r="E55" s="3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4.25">
      <c r="A56" s="3"/>
      <c r="B56" s="3"/>
      <c r="C56" s="3"/>
      <c r="D56" s="4"/>
      <c r="E56" s="3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14.25">
      <c r="A57" s="3"/>
      <c r="B57" s="3"/>
      <c r="C57" s="3"/>
      <c r="D57" s="4"/>
      <c r="E57" s="3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ht="14.25">
      <c r="A58" s="3"/>
      <c r="B58" s="3"/>
      <c r="C58" s="3"/>
      <c r="D58" s="4"/>
      <c r="E58" s="3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ht="14.25">
      <c r="A59" s="3"/>
      <c r="B59" s="3"/>
      <c r="C59" s="3"/>
      <c r="D59" s="4"/>
      <c r="E59" s="3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ht="14.25">
      <c r="A60" s="3"/>
      <c r="B60" s="3"/>
      <c r="C60" s="3"/>
      <c r="D60" s="4"/>
      <c r="E60" s="3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ht="14.25">
      <c r="A61" s="3"/>
      <c r="B61" s="3"/>
      <c r="C61" s="3"/>
      <c r="D61" s="4"/>
      <c r="E61" s="3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ht="14.25">
      <c r="A62" s="3"/>
      <c r="B62" s="3"/>
      <c r="C62" s="3"/>
      <c r="D62" s="4"/>
      <c r="E62" s="3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ht="14.25">
      <c r="A63" s="3"/>
      <c r="B63" s="3"/>
      <c r="C63" s="3"/>
      <c r="D63" s="4"/>
      <c r="E63" s="3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ht="14.25">
      <c r="A64" s="3"/>
      <c r="B64" s="3"/>
      <c r="C64" s="3"/>
      <c r="D64" s="4"/>
      <c r="E64" s="3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ht="14.25">
      <c r="A65" s="3"/>
      <c r="B65" s="3"/>
      <c r="C65" s="3"/>
      <c r="D65" s="4"/>
      <c r="E65" s="3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ht="14.25">
      <c r="A66" s="3"/>
      <c r="B66" s="3"/>
      <c r="C66" s="3"/>
      <c r="D66" s="4"/>
      <c r="E66" s="3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ht="14.25">
      <c r="A67" s="3"/>
      <c r="B67" s="3"/>
      <c r="C67" s="3"/>
      <c r="D67" s="4"/>
      <c r="E67" s="3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ht="14.25">
      <c r="A68" s="3"/>
      <c r="B68" s="3"/>
      <c r="C68" s="3"/>
      <c r="D68" s="4"/>
      <c r="E68" s="3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ht="14.25">
      <c r="A69" s="3"/>
      <c r="B69" s="3"/>
      <c r="C69" s="3"/>
      <c r="D69" s="4"/>
      <c r="E69" s="3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ht="14.25">
      <c r="A70" s="3"/>
      <c r="B70" s="3"/>
      <c r="C70" s="3"/>
      <c r="D70" s="4"/>
      <c r="E70" s="3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ht="14.25">
      <c r="A71" s="3"/>
      <c r="B71" s="3"/>
      <c r="C71" s="3"/>
      <c r="D71" s="4"/>
      <c r="E71" s="3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ht="14.25">
      <c r="A72" s="3"/>
      <c r="B72" s="3"/>
      <c r="C72" s="3"/>
      <c r="D72" s="4"/>
      <c r="E72" s="3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ht="14.25">
      <c r="A73" s="3"/>
      <c r="B73" s="3"/>
      <c r="C73" s="3"/>
      <c r="D73" s="4"/>
      <c r="E73" s="3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ht="14.25">
      <c r="A74" s="3"/>
      <c r="B74" s="3"/>
      <c r="C74" s="3"/>
      <c r="D74" s="4"/>
      <c r="E74" s="3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ht="14.25">
      <c r="A75" s="3"/>
      <c r="B75" s="3"/>
      <c r="C75" s="3"/>
      <c r="D75" s="4"/>
      <c r="E75" s="3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ht="14.25">
      <c r="A76" s="3"/>
      <c r="B76" s="3"/>
      <c r="C76" s="3"/>
      <c r="D76" s="4"/>
      <c r="E76" s="3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ht="14.25">
      <c r="A77" s="3"/>
      <c r="B77" s="3"/>
      <c r="C77" s="3"/>
      <c r="D77" s="4"/>
      <c r="E77" s="3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ht="14.25">
      <c r="A78" s="3"/>
      <c r="B78" s="3"/>
      <c r="C78" s="3"/>
      <c r="D78" s="4"/>
      <c r="E78" s="3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ht="14.25">
      <c r="A79" s="3"/>
      <c r="B79" s="3"/>
      <c r="C79" s="3"/>
      <c r="D79" s="4"/>
      <c r="E79" s="3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ht="14.25">
      <c r="A80" s="3"/>
      <c r="B80" s="3"/>
      <c r="C80" s="3"/>
      <c r="D80" s="4"/>
      <c r="E80" s="3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ht="14.25">
      <c r="A81" s="3"/>
      <c r="B81" s="3"/>
      <c r="C81" s="3"/>
      <c r="D81" s="4"/>
      <c r="E81" s="3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ht="14.25">
      <c r="A82" s="3"/>
      <c r="B82" s="3"/>
      <c r="C82" s="3"/>
      <c r="D82" s="4"/>
      <c r="E82" s="3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ht="14.25">
      <c r="A83" s="3"/>
      <c r="B83" s="3"/>
      <c r="C83" s="3"/>
      <c r="D83" s="4"/>
      <c r="E83" s="3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ht="14.25">
      <c r="A84" s="3"/>
      <c r="B84" s="3"/>
      <c r="C84" s="3"/>
      <c r="D84" s="4"/>
      <c r="E84" s="3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ht="14.25">
      <c r="A85" s="3"/>
      <c r="B85" s="3"/>
      <c r="C85" s="3"/>
      <c r="D85" s="4"/>
      <c r="E85" s="3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79" ht="14.25">
      <c r="A86" s="3"/>
      <c r="B86" s="3"/>
      <c r="C86" s="3"/>
      <c r="D86" s="4"/>
      <c r="E86" s="3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79" ht="14.25">
      <c r="A87" s="3"/>
      <c r="B87" s="3"/>
      <c r="C87" s="3"/>
      <c r="D87" s="4"/>
      <c r="E87" s="3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79" ht="14.25">
      <c r="A88" s="3"/>
      <c r="B88" s="3"/>
      <c r="C88" s="3"/>
      <c r="D88" s="4"/>
      <c r="E88" s="3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79" ht="15">
      <c r="A89" s="5"/>
      <c r="B89" s="5"/>
      <c r="C89" s="5"/>
      <c r="D89" s="5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79" ht="15">
      <c r="A90" s="5"/>
      <c r="B90" s="5"/>
      <c r="C90" s="5"/>
      <c r="D90" s="5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79" ht="15">
      <c r="A91" s="5"/>
      <c r="B91" s="5"/>
      <c r="C91" s="5"/>
      <c r="D91" s="5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79" ht="15">
      <c r="A92" s="5"/>
      <c r="B92" s="5"/>
      <c r="C92" s="5"/>
      <c r="D92" s="5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79" ht="15">
      <c r="A93" s="5"/>
      <c r="B93" s="5"/>
      <c r="C93" s="5"/>
      <c r="D93" s="5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79" ht="15">
      <c r="A94" s="5"/>
      <c r="B94" s="5"/>
      <c r="C94" s="5"/>
      <c r="D94" s="5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1:79" ht="15">
      <c r="A95" s="5"/>
      <c r="B95" s="5"/>
      <c r="C95" s="5"/>
      <c r="D95" s="5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79" ht="15">
      <c r="A96" s="5"/>
      <c r="B96" s="5"/>
      <c r="C96" s="5"/>
      <c r="D96" s="5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79" ht="15">
      <c r="A97" s="5"/>
      <c r="B97" s="5"/>
      <c r="C97" s="5"/>
      <c r="D97" s="5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ht="15">
      <c r="A98" s="5"/>
      <c r="B98" s="5"/>
      <c r="C98" s="5"/>
      <c r="D98" s="5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1:79" ht="15">
      <c r="A99" s="5"/>
      <c r="B99" s="5"/>
      <c r="C99" s="5"/>
      <c r="D99" s="5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1:79" ht="15">
      <c r="A100" s="5"/>
      <c r="B100" s="5"/>
      <c r="C100" s="5"/>
      <c r="D100" s="5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1:79" ht="15">
      <c r="A101" s="5"/>
      <c r="B101" s="5"/>
      <c r="C101" s="5"/>
      <c r="D101" s="5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1:79" ht="15">
      <c r="A102" s="5"/>
      <c r="B102" s="5"/>
      <c r="C102" s="5"/>
      <c r="D102" s="5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1:79" ht="15">
      <c r="A103" s="5"/>
      <c r="B103" s="5"/>
      <c r="C103" s="5"/>
      <c r="D103" s="5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1:79" ht="15">
      <c r="A104" s="5"/>
      <c r="B104" s="5"/>
      <c r="C104" s="5"/>
      <c r="D104" s="5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1:79" ht="15">
      <c r="A105" s="5"/>
      <c r="B105" s="5"/>
      <c r="C105" s="5"/>
      <c r="D105" s="5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1:79" ht="15">
      <c r="A106" s="5"/>
      <c r="B106" s="5"/>
      <c r="C106" s="5"/>
      <c r="D106" s="5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ht="15">
      <c r="A107" s="5"/>
      <c r="B107" s="5"/>
      <c r="C107" s="5"/>
      <c r="D107" s="5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ht="15">
      <c r="A108" s="5"/>
      <c r="B108" s="5"/>
      <c r="C108" s="5"/>
      <c r="D108" s="5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ht="15">
      <c r="A109" s="5"/>
      <c r="B109" s="5"/>
      <c r="C109" s="5"/>
      <c r="D109" s="5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ht="15">
      <c r="A110" s="5"/>
      <c r="B110" s="5"/>
      <c r="C110" s="5"/>
      <c r="D110" s="5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ht="15">
      <c r="A111" s="5"/>
      <c r="B111" s="5"/>
      <c r="C111" s="5"/>
      <c r="D111" s="5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ht="15">
      <c r="A112" s="5"/>
      <c r="B112" s="5"/>
      <c r="C112" s="5"/>
      <c r="D112" s="5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ht="15">
      <c r="A113" s="5"/>
      <c r="B113" s="5"/>
      <c r="C113" s="5"/>
      <c r="D113" s="5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1:79" ht="15">
      <c r="A114" s="5"/>
      <c r="B114" s="5"/>
      <c r="C114" s="5"/>
      <c r="D114" s="5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1:79" ht="15">
      <c r="A115" s="5"/>
      <c r="B115" s="5"/>
      <c r="C115" s="5"/>
      <c r="D115" s="5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1:79" ht="15">
      <c r="A116" s="5"/>
      <c r="B116" s="5"/>
      <c r="C116" s="5"/>
      <c r="D116" s="5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1:79" ht="15">
      <c r="A117" s="5"/>
      <c r="B117" s="5"/>
      <c r="C117" s="5"/>
      <c r="D117" s="5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1:7" ht="15">
      <c r="A118" s="5"/>
      <c r="B118" s="5"/>
      <c r="C118" s="5"/>
      <c r="D118" s="5"/>
      <c r="E118" s="5"/>
      <c r="F118" s="5"/>
      <c r="G118" s="5"/>
    </row>
    <row r="119" spans="1:7" ht="15">
      <c r="A119" s="5"/>
      <c r="B119" s="5"/>
      <c r="C119" s="5"/>
      <c r="D119" s="5"/>
      <c r="E119" s="5"/>
      <c r="F119" s="5"/>
      <c r="G119" s="5"/>
    </row>
    <row r="120" spans="1:7" ht="15">
      <c r="A120" s="5"/>
      <c r="B120" s="5"/>
      <c r="C120" s="5"/>
      <c r="D120" s="5"/>
      <c r="E120" s="5"/>
      <c r="F120" s="5"/>
      <c r="G120" s="5"/>
    </row>
    <row r="121" spans="1:7" ht="15">
      <c r="A121" s="5"/>
      <c r="B121" s="5"/>
      <c r="C121" s="5"/>
      <c r="D121" s="5"/>
      <c r="E121" s="5"/>
      <c r="F121" s="5"/>
      <c r="G121" s="5"/>
    </row>
    <row r="122" spans="1:7" ht="15">
      <c r="A122" s="5"/>
      <c r="B122" s="5"/>
      <c r="C122" s="5"/>
      <c r="D122" s="5"/>
      <c r="E122" s="5"/>
      <c r="F122" s="5"/>
      <c r="G122" s="5"/>
    </row>
    <row r="123" spans="1:7" ht="15">
      <c r="A123" s="5"/>
      <c r="B123" s="5"/>
      <c r="C123" s="5"/>
      <c r="D123" s="5"/>
      <c r="E123" s="5"/>
      <c r="F123" s="5"/>
      <c r="G123" s="5"/>
    </row>
    <row r="124" spans="1:7" ht="15">
      <c r="A124" s="5"/>
      <c r="B124" s="5"/>
      <c r="C124" s="5"/>
      <c r="D124" s="5"/>
      <c r="E124" s="5"/>
      <c r="F124" s="5"/>
      <c r="G124" s="5"/>
    </row>
    <row r="125" spans="1:7" ht="15">
      <c r="A125" s="5"/>
      <c r="B125" s="5"/>
      <c r="C125" s="5"/>
      <c r="D125" s="5"/>
      <c r="E125" s="5"/>
      <c r="F125" s="5"/>
      <c r="G125" s="5"/>
    </row>
    <row r="126" spans="1:7" ht="15">
      <c r="A126" s="5"/>
      <c r="B126" s="5"/>
      <c r="C126" s="5"/>
      <c r="D126" s="5"/>
      <c r="E126" s="5"/>
      <c r="F126" s="5"/>
      <c r="G126" s="5"/>
    </row>
    <row r="127" spans="1:7" ht="15">
      <c r="A127" s="5"/>
      <c r="B127" s="5"/>
      <c r="C127" s="5"/>
      <c r="D127" s="5"/>
      <c r="E127" s="5"/>
      <c r="F127" s="5"/>
      <c r="G127" s="5"/>
    </row>
    <row r="128" spans="1:7" ht="15">
      <c r="A128" s="5"/>
      <c r="B128" s="5"/>
      <c r="C128" s="5"/>
      <c r="D128" s="5"/>
      <c r="E128" s="5"/>
      <c r="F128" s="5"/>
      <c r="G128" s="5"/>
    </row>
    <row r="129" spans="1:7" ht="15">
      <c r="A129" s="5"/>
      <c r="B129" s="5"/>
      <c r="C129" s="5"/>
      <c r="D129" s="5"/>
      <c r="E129" s="5"/>
      <c r="F129" s="5"/>
      <c r="G129" s="5"/>
    </row>
    <row r="130" spans="1:7" ht="15">
      <c r="A130" s="5"/>
      <c r="B130" s="5"/>
      <c r="C130" s="5"/>
      <c r="D130" s="5"/>
      <c r="E130" s="5"/>
      <c r="F130" s="5"/>
      <c r="G130" s="5"/>
    </row>
    <row r="131" spans="1:7" ht="15">
      <c r="A131" s="5"/>
      <c r="B131" s="5"/>
      <c r="C131" s="5"/>
      <c r="D131" s="5"/>
      <c r="E131" s="5"/>
      <c r="F131" s="5"/>
      <c r="G131" s="5"/>
    </row>
    <row r="132" spans="1:7" ht="15">
      <c r="A132" s="5"/>
      <c r="B132" s="5"/>
      <c r="C132" s="5"/>
      <c r="D132" s="5"/>
      <c r="E132" s="5"/>
      <c r="F132" s="5"/>
      <c r="G132" s="5"/>
    </row>
    <row r="133" spans="1:7" ht="15">
      <c r="A133" s="5"/>
      <c r="B133" s="5"/>
      <c r="C133" s="5"/>
      <c r="D133" s="5"/>
      <c r="E133" s="5"/>
      <c r="F133" s="5"/>
      <c r="G133" s="5"/>
    </row>
    <row r="134" spans="1:7" ht="15">
      <c r="A134" s="5"/>
      <c r="B134" s="5"/>
      <c r="C134" s="5"/>
      <c r="D134" s="5"/>
      <c r="E134" s="5"/>
      <c r="F134" s="5"/>
      <c r="G134" s="5"/>
    </row>
    <row r="135" spans="1:7" ht="15">
      <c r="A135" s="5"/>
      <c r="B135" s="5"/>
      <c r="C135" s="5"/>
      <c r="D135" s="5"/>
      <c r="E135" s="5"/>
      <c r="F135" s="5"/>
      <c r="G135" s="5"/>
    </row>
    <row r="136" spans="1:7" ht="15">
      <c r="A136" s="5"/>
      <c r="B136" s="5"/>
      <c r="C136" s="5"/>
      <c r="D136" s="5"/>
      <c r="E136" s="5"/>
      <c r="F136" s="5"/>
      <c r="G136" s="5"/>
    </row>
    <row r="137" spans="1:7" ht="15">
      <c r="A137" s="5"/>
      <c r="B137" s="5"/>
      <c r="C137" s="5"/>
      <c r="D137" s="5"/>
      <c r="E137" s="5"/>
      <c r="F137" s="5"/>
      <c r="G137" s="5"/>
    </row>
    <row r="138" spans="1:7" ht="15">
      <c r="A138" s="5"/>
      <c r="B138" s="5"/>
      <c r="C138" s="5"/>
      <c r="D138" s="5"/>
      <c r="E138" s="5"/>
      <c r="F138" s="5"/>
      <c r="G138" s="5"/>
    </row>
    <row r="139" spans="1:7" ht="15">
      <c r="A139" s="5"/>
      <c r="B139" s="5"/>
      <c r="C139" s="5"/>
      <c r="D139" s="5"/>
      <c r="E139" s="5"/>
      <c r="F139" s="5"/>
      <c r="G139" s="5"/>
    </row>
    <row r="140" spans="1:7" ht="15">
      <c r="A140" s="5"/>
      <c r="B140" s="5"/>
      <c r="C140" s="5"/>
      <c r="D140" s="5"/>
      <c r="E140" s="5"/>
      <c r="F140" s="5"/>
      <c r="G140" s="5"/>
    </row>
    <row r="141" spans="1:7" ht="15">
      <c r="A141" s="5"/>
      <c r="B141" s="5"/>
      <c r="C141" s="5"/>
      <c r="D141" s="5"/>
      <c r="E141" s="5"/>
      <c r="F141" s="5"/>
      <c r="G141" s="5"/>
    </row>
    <row r="142" spans="1:7" ht="15">
      <c r="A142" s="5"/>
      <c r="B142" s="5"/>
      <c r="C142" s="5"/>
      <c r="D142" s="5"/>
      <c r="E142" s="5"/>
      <c r="F142" s="5"/>
      <c r="G142" s="5"/>
    </row>
    <row r="143" spans="1:7" ht="15">
      <c r="A143" s="5"/>
      <c r="B143" s="5"/>
      <c r="C143" s="5"/>
      <c r="D143" s="5"/>
      <c r="E143" s="5"/>
      <c r="F143" s="5"/>
      <c r="G143" s="5"/>
    </row>
    <row r="144" spans="1:7" ht="15">
      <c r="A144" s="5"/>
      <c r="B144" s="5"/>
      <c r="C144" s="5"/>
      <c r="D144" s="5"/>
      <c r="E144" s="5"/>
      <c r="F144" s="5"/>
      <c r="G144" s="5"/>
    </row>
    <row r="145" spans="1:7" ht="15">
      <c r="A145" s="5"/>
      <c r="B145" s="5"/>
      <c r="C145" s="5"/>
      <c r="D145" s="5"/>
      <c r="E145" s="5"/>
      <c r="F145" s="5"/>
      <c r="G145" s="5"/>
    </row>
    <row r="146" spans="1:7" ht="15">
      <c r="A146" s="5"/>
      <c r="B146" s="5"/>
      <c r="C146" s="5"/>
      <c r="D146" s="5"/>
      <c r="E146" s="5"/>
      <c r="F146" s="5"/>
      <c r="G146" s="5"/>
    </row>
    <row r="147" spans="1:7" ht="15">
      <c r="A147" s="5"/>
      <c r="B147" s="5"/>
      <c r="C147" s="5"/>
      <c r="D147" s="5"/>
      <c r="E147" s="5"/>
      <c r="F147" s="5"/>
      <c r="G147" s="5"/>
    </row>
    <row r="148" spans="1:7" ht="15">
      <c r="A148" s="5"/>
      <c r="B148" s="5"/>
      <c r="C148" s="5"/>
      <c r="D148" s="5"/>
      <c r="E148" s="5"/>
      <c r="F148" s="5"/>
      <c r="G148" s="5"/>
    </row>
    <row r="149" spans="1:7" ht="15">
      <c r="A149" s="5"/>
      <c r="B149" s="5"/>
      <c r="C149" s="5"/>
      <c r="D149" s="5"/>
      <c r="E149" s="5"/>
      <c r="F149" s="5"/>
      <c r="G149" s="5"/>
    </row>
    <row r="150" spans="1:7" ht="15">
      <c r="A150" s="5"/>
      <c r="B150" s="5"/>
      <c r="C150" s="5"/>
      <c r="D150" s="5"/>
      <c r="E150" s="5"/>
      <c r="F150" s="5"/>
      <c r="G150" s="5"/>
    </row>
    <row r="151" spans="1:7" ht="15">
      <c r="A151" s="5"/>
      <c r="B151" s="5"/>
      <c r="C151" s="5"/>
      <c r="D151" s="5"/>
      <c r="E151" s="5"/>
      <c r="F151" s="5"/>
      <c r="G151" s="5"/>
    </row>
    <row r="152" spans="1:7" ht="15">
      <c r="A152" s="5"/>
      <c r="B152" s="5"/>
      <c r="C152" s="5"/>
      <c r="D152" s="5"/>
      <c r="E152" s="5"/>
      <c r="F152" s="5"/>
      <c r="G152" s="5"/>
    </row>
    <row r="153" spans="1:7" ht="15">
      <c r="A153" s="5"/>
      <c r="B153" s="5"/>
      <c r="C153" s="5"/>
      <c r="D153" s="5"/>
      <c r="E153" s="5"/>
      <c r="F153" s="5"/>
      <c r="G153" s="5"/>
    </row>
    <row r="154" spans="1:7" ht="15">
      <c r="A154" s="5"/>
      <c r="B154" s="5"/>
      <c r="C154" s="5"/>
      <c r="D154" s="5"/>
      <c r="E154" s="5"/>
      <c r="F154" s="5"/>
      <c r="G154" s="5"/>
    </row>
    <row r="155" spans="1:7" ht="15">
      <c r="A155" s="5"/>
      <c r="B155" s="5"/>
      <c r="C155" s="5"/>
      <c r="D155" s="5"/>
      <c r="E155" s="5"/>
      <c r="F155" s="5"/>
      <c r="G155" s="5"/>
    </row>
    <row r="156" spans="1:7" ht="15">
      <c r="A156" s="5"/>
      <c r="B156" s="5"/>
      <c r="C156" s="5"/>
      <c r="D156" s="5"/>
      <c r="E156" s="5"/>
      <c r="F156" s="5"/>
      <c r="G156" s="5"/>
    </row>
    <row r="157" spans="1:7" ht="15">
      <c r="A157" s="5"/>
      <c r="B157" s="5"/>
      <c r="C157" s="5"/>
      <c r="D157" s="5"/>
      <c r="E157" s="5"/>
      <c r="F157" s="5"/>
      <c r="G157" s="5"/>
    </row>
    <row r="158" spans="1:7" ht="15">
      <c r="A158" s="5"/>
      <c r="B158" s="5"/>
      <c r="C158" s="5"/>
      <c r="D158" s="5"/>
      <c r="E158" s="5"/>
      <c r="F158" s="5"/>
      <c r="G158" s="5"/>
    </row>
    <row r="159" spans="1:7" ht="15">
      <c r="A159" s="5"/>
      <c r="B159" s="5"/>
      <c r="C159" s="5"/>
      <c r="D159" s="5"/>
      <c r="E159" s="5"/>
      <c r="F159" s="5"/>
      <c r="G159" s="5"/>
    </row>
    <row r="160" spans="1:7" ht="15">
      <c r="A160" s="5"/>
      <c r="B160" s="5"/>
      <c r="C160" s="5"/>
      <c r="D160" s="5"/>
      <c r="E160" s="5"/>
      <c r="F160" s="5"/>
      <c r="G160" s="5"/>
    </row>
    <row r="161" spans="1:7" ht="15">
      <c r="A161" s="5"/>
      <c r="B161" s="5"/>
      <c r="C161" s="5"/>
      <c r="D161" s="5"/>
      <c r="E161" s="5"/>
      <c r="F161" s="5"/>
      <c r="G161" s="5"/>
    </row>
    <row r="162" spans="1:7" ht="15">
      <c r="A162" s="5"/>
      <c r="B162" s="5"/>
      <c r="C162" s="5"/>
      <c r="D162" s="5"/>
      <c r="E162" s="5"/>
      <c r="F162" s="5"/>
      <c r="G162" s="5"/>
    </row>
    <row r="163" spans="1:7" ht="15">
      <c r="A163" s="5"/>
      <c r="B163" s="5"/>
      <c r="C163" s="5"/>
      <c r="D163" s="5"/>
      <c r="E163" s="5"/>
      <c r="F163" s="5"/>
      <c r="G163" s="5"/>
    </row>
    <row r="164" spans="1:7" ht="15">
      <c r="A164" s="5"/>
      <c r="B164" s="5"/>
      <c r="C164" s="5"/>
      <c r="D164" s="5"/>
      <c r="E164" s="5"/>
      <c r="F164" s="5"/>
      <c r="G164" s="5"/>
    </row>
    <row r="165" spans="1:7" ht="15">
      <c r="A165" s="5"/>
      <c r="B165" s="5"/>
      <c r="C165" s="5"/>
      <c r="D165" s="5"/>
      <c r="E165" s="5"/>
      <c r="F165" s="5"/>
      <c r="G165" s="5"/>
    </row>
    <row r="166" spans="1:7" ht="15">
      <c r="A166" s="5"/>
      <c r="B166" s="5"/>
      <c r="C166" s="5"/>
      <c r="D166" s="5"/>
      <c r="E166" s="5"/>
      <c r="F166" s="5"/>
      <c r="G166" s="5"/>
    </row>
    <row r="167" spans="1:7" ht="15">
      <c r="A167" s="5"/>
      <c r="B167" s="5"/>
      <c r="C167" s="5"/>
      <c r="D167" s="5"/>
      <c r="E167" s="5"/>
      <c r="F167" s="5"/>
      <c r="G167" s="5"/>
    </row>
    <row r="168" spans="1:7" ht="15">
      <c r="A168" s="5"/>
      <c r="B168" s="5"/>
      <c r="C168" s="5"/>
      <c r="D168" s="5"/>
      <c r="E168" s="5"/>
      <c r="F168" s="5"/>
      <c r="G168" s="5"/>
    </row>
    <row r="169" spans="1:7" ht="15">
      <c r="A169" s="5"/>
      <c r="B169" s="5"/>
      <c r="C169" s="5"/>
      <c r="D169" s="5"/>
      <c r="E169" s="5"/>
      <c r="F169" s="5"/>
      <c r="G169" s="5"/>
    </row>
    <row r="170" spans="1:7" ht="15">
      <c r="A170" s="5"/>
      <c r="B170" s="5"/>
      <c r="C170" s="5"/>
      <c r="D170" s="5"/>
      <c r="E170" s="5"/>
      <c r="F170" s="5"/>
      <c r="G170" s="5"/>
    </row>
    <row r="171" spans="1:7" ht="15">
      <c r="A171" s="5"/>
      <c r="B171" s="5"/>
      <c r="C171" s="5"/>
      <c r="D171" s="5"/>
      <c r="E171" s="5"/>
      <c r="F171" s="5"/>
      <c r="G171" s="5"/>
    </row>
    <row r="172" spans="1:7" ht="15">
      <c r="A172" s="5"/>
      <c r="B172" s="5"/>
      <c r="C172" s="5"/>
      <c r="D172" s="5"/>
      <c r="E172" s="5"/>
      <c r="F172" s="5"/>
      <c r="G172" s="5"/>
    </row>
    <row r="173" spans="1:7" ht="15">
      <c r="A173" s="5"/>
      <c r="B173" s="5"/>
      <c r="C173" s="5"/>
      <c r="D173" s="5"/>
      <c r="E173" s="5"/>
      <c r="F173" s="5"/>
      <c r="G173" s="5"/>
    </row>
    <row r="174" spans="1:7" ht="15">
      <c r="A174" s="5"/>
      <c r="B174" s="5"/>
      <c r="C174" s="5"/>
      <c r="D174" s="5"/>
      <c r="E174" s="5"/>
      <c r="F174" s="5"/>
      <c r="G174" s="5"/>
    </row>
    <row r="175" spans="1:7" ht="15">
      <c r="A175" s="5"/>
      <c r="B175" s="5"/>
      <c r="C175" s="5"/>
      <c r="D175" s="5"/>
      <c r="E175" s="5"/>
      <c r="F175" s="5"/>
      <c r="G175" s="5"/>
    </row>
    <row r="176" spans="1:7" ht="15">
      <c r="A176" s="5"/>
      <c r="B176" s="5"/>
      <c r="C176" s="5"/>
      <c r="D176" s="5"/>
      <c r="E176" s="5"/>
      <c r="F176" s="5"/>
      <c r="G176" s="5"/>
    </row>
    <row r="177" spans="1:7" ht="15">
      <c r="A177" s="5"/>
      <c r="B177" s="5"/>
      <c r="C177" s="5"/>
      <c r="D177" s="5"/>
      <c r="E177" s="5"/>
      <c r="F177" s="5"/>
      <c r="G177" s="5"/>
    </row>
    <row r="178" spans="1:7" ht="15">
      <c r="A178" s="5"/>
      <c r="B178" s="5"/>
      <c r="C178" s="5"/>
      <c r="D178" s="5"/>
      <c r="E178" s="5"/>
      <c r="F178" s="5"/>
      <c r="G178" s="5"/>
    </row>
    <row r="179" spans="1:7" ht="15">
      <c r="A179" s="5"/>
      <c r="B179" s="5"/>
      <c r="C179" s="5"/>
      <c r="D179" s="5"/>
      <c r="E179" s="5"/>
      <c r="F179" s="5"/>
      <c r="G179" s="5"/>
    </row>
    <row r="180" spans="1:7" ht="15">
      <c r="A180" s="5"/>
      <c r="B180" s="5"/>
      <c r="C180" s="5"/>
      <c r="D180" s="5"/>
      <c r="E180" s="5"/>
      <c r="F180" s="5"/>
      <c r="G180" s="5"/>
    </row>
    <row r="181" spans="1:7" ht="15">
      <c r="A181" s="5"/>
      <c r="B181" s="5"/>
      <c r="C181" s="5"/>
      <c r="D181" s="5"/>
      <c r="E181" s="5"/>
      <c r="F181" s="5"/>
      <c r="G181" s="5"/>
    </row>
    <row r="182" spans="1:7" ht="15">
      <c r="A182" s="5"/>
      <c r="B182" s="5"/>
      <c r="C182" s="5"/>
      <c r="D182" s="5"/>
      <c r="E182" s="5"/>
      <c r="F182" s="5"/>
      <c r="G182" s="5"/>
    </row>
    <row r="183" spans="1:7" ht="15">
      <c r="A183" s="5"/>
      <c r="B183" s="5"/>
      <c r="C183" s="5"/>
      <c r="D183" s="5"/>
      <c r="E183" s="5"/>
      <c r="F183" s="5"/>
      <c r="G183" s="5"/>
    </row>
    <row r="184" spans="1:7" ht="15">
      <c r="A184" s="5"/>
      <c r="B184" s="5"/>
      <c r="C184" s="5"/>
      <c r="D184" s="5"/>
      <c r="E184" s="5"/>
      <c r="F184" s="5"/>
      <c r="G184" s="5"/>
    </row>
    <row r="185" spans="1:7" ht="15">
      <c r="A185" s="5"/>
      <c r="B185" s="5"/>
      <c r="C185" s="5"/>
      <c r="D185" s="5"/>
      <c r="E185" s="5"/>
      <c r="F185" s="5"/>
      <c r="G185" s="5"/>
    </row>
    <row r="186" spans="1:7" ht="15">
      <c r="A186" s="5"/>
      <c r="B186" s="5"/>
      <c r="C186" s="5"/>
      <c r="D186" s="5"/>
      <c r="E186" s="5"/>
      <c r="F186" s="5"/>
      <c r="G186" s="5"/>
    </row>
    <row r="187" spans="1:7" ht="15">
      <c r="A187" s="5"/>
      <c r="B187" s="5"/>
      <c r="C187" s="5"/>
      <c r="D187" s="5"/>
      <c r="E187" s="5"/>
      <c r="F187" s="5"/>
      <c r="G187" s="5"/>
    </row>
    <row r="188" spans="1:7" ht="15">
      <c r="A188" s="5"/>
      <c r="B188" s="5"/>
      <c r="C188" s="5"/>
      <c r="D188" s="5"/>
      <c r="E188" s="5"/>
      <c r="F188" s="5"/>
      <c r="G188" s="5"/>
    </row>
    <row r="189" spans="1:7" ht="15">
      <c r="A189" s="5"/>
      <c r="B189" s="5"/>
      <c r="C189" s="5"/>
      <c r="D189" s="5"/>
      <c r="E189" s="5"/>
      <c r="F189" s="5"/>
      <c r="G189" s="5"/>
    </row>
    <row r="190" spans="1:7" ht="15">
      <c r="A190" s="5"/>
      <c r="B190" s="5"/>
      <c r="C190" s="5"/>
      <c r="D190" s="5"/>
      <c r="E190" s="5"/>
      <c r="F190" s="5"/>
      <c r="G190" s="5"/>
    </row>
    <row r="191" spans="1:7" ht="15">
      <c r="A191" s="5"/>
      <c r="B191" s="5"/>
      <c r="C191" s="5"/>
      <c r="D191" s="5"/>
      <c r="E191" s="5"/>
      <c r="F191" s="5"/>
      <c r="G191" s="5"/>
    </row>
    <row r="192" spans="1:7" ht="15">
      <c r="A192" s="5"/>
      <c r="B192" s="5"/>
      <c r="C192" s="5"/>
      <c r="D192" s="5"/>
      <c r="E192" s="5"/>
      <c r="F192" s="5"/>
      <c r="G192" s="5"/>
    </row>
    <row r="193" spans="1:7" ht="15">
      <c r="A193" s="5"/>
      <c r="B193" s="5"/>
      <c r="C193" s="5"/>
      <c r="D193" s="5"/>
      <c r="E193" s="5"/>
      <c r="F193" s="5"/>
      <c r="G193" s="5"/>
    </row>
    <row r="194" spans="1:7" ht="15">
      <c r="A194" s="5"/>
      <c r="B194" s="5"/>
      <c r="C194" s="5"/>
      <c r="D194" s="5"/>
      <c r="E194" s="5"/>
      <c r="F194" s="5"/>
      <c r="G194" s="5"/>
    </row>
    <row r="195" spans="1:7" ht="15">
      <c r="A195" s="5"/>
      <c r="B195" s="5"/>
      <c r="C195" s="5"/>
      <c r="D195" s="5"/>
      <c r="E195" s="5"/>
      <c r="F195" s="5"/>
      <c r="G195" s="5"/>
    </row>
    <row r="196" spans="1:7" ht="15">
      <c r="A196" s="5"/>
      <c r="B196" s="5"/>
      <c r="C196" s="5"/>
      <c r="D196" s="5"/>
      <c r="E196" s="5"/>
      <c r="F196" s="5"/>
      <c r="G196" s="5"/>
    </row>
    <row r="197" spans="1:7" ht="15">
      <c r="A197" s="5"/>
      <c r="B197" s="5"/>
      <c r="C197" s="5"/>
      <c r="D197" s="5"/>
      <c r="E197" s="5"/>
      <c r="F197" s="5"/>
      <c r="G197" s="5"/>
    </row>
    <row r="198" spans="1:7" ht="15">
      <c r="A198" s="5"/>
      <c r="B198" s="5"/>
      <c r="C198" s="5"/>
      <c r="D198" s="5"/>
      <c r="E198" s="5"/>
      <c r="F198" s="5"/>
      <c r="G198" s="5"/>
    </row>
    <row r="199" spans="1:7" ht="15">
      <c r="A199" s="5"/>
      <c r="B199" s="5"/>
      <c r="C199" s="5"/>
      <c r="D199" s="5"/>
      <c r="E199" s="5"/>
      <c r="F199" s="5"/>
      <c r="G199" s="5"/>
    </row>
    <row r="200" spans="1:7" ht="15">
      <c r="A200" s="5"/>
      <c r="B200" s="5"/>
      <c r="C200" s="5"/>
      <c r="D200" s="5"/>
      <c r="E200" s="5"/>
      <c r="F200" s="5"/>
      <c r="G200" s="5"/>
    </row>
    <row r="201" spans="1:7" ht="15">
      <c r="A201" s="5"/>
      <c r="B201" s="5"/>
      <c r="C201" s="5"/>
      <c r="D201" s="5"/>
      <c r="E201" s="5"/>
      <c r="F201" s="5"/>
      <c r="G201" s="5"/>
    </row>
    <row r="202" spans="1:7" ht="15">
      <c r="A202" s="5"/>
      <c r="B202" s="5"/>
      <c r="C202" s="5"/>
      <c r="D202" s="5"/>
      <c r="E202" s="5"/>
      <c r="F202" s="5"/>
      <c r="G202" s="5"/>
    </row>
    <row r="203" spans="1:7" ht="15">
      <c r="A203" s="5"/>
      <c r="B203" s="5"/>
      <c r="C203" s="5"/>
      <c r="D203" s="5"/>
      <c r="E203" s="5"/>
      <c r="F203" s="5"/>
      <c r="G203" s="5"/>
    </row>
    <row r="204" spans="1:7" ht="15">
      <c r="A204" s="5"/>
      <c r="B204" s="5"/>
      <c r="C204" s="5"/>
      <c r="D204" s="5"/>
      <c r="E204" s="5"/>
      <c r="F204" s="5"/>
      <c r="G204" s="5"/>
    </row>
    <row r="205" spans="1:7" ht="15">
      <c r="A205" s="5"/>
      <c r="B205" s="5"/>
      <c r="C205" s="5"/>
      <c r="D205" s="5"/>
      <c r="E205" s="5"/>
      <c r="F205" s="5"/>
      <c r="G205" s="5"/>
    </row>
    <row r="206" spans="1:7" ht="15">
      <c r="A206" s="5"/>
      <c r="B206" s="5"/>
      <c r="C206" s="5"/>
      <c r="D206" s="5"/>
      <c r="E206" s="5"/>
      <c r="F206" s="5"/>
      <c r="G206" s="5"/>
    </row>
    <row r="207" spans="1:7" ht="15">
      <c r="A207" s="5"/>
      <c r="B207" s="5"/>
      <c r="C207" s="5"/>
      <c r="D207" s="5"/>
      <c r="E207" s="5"/>
      <c r="F207" s="5"/>
      <c r="G207" s="5"/>
    </row>
    <row r="208" spans="1:7" ht="15">
      <c r="A208" s="5"/>
      <c r="B208" s="5"/>
      <c r="C208" s="5"/>
      <c r="D208" s="5"/>
      <c r="E208" s="5"/>
      <c r="F208" s="5"/>
      <c r="G208" s="5"/>
    </row>
    <row r="209" spans="1:7" ht="15">
      <c r="A209" s="5"/>
      <c r="B209" s="5"/>
      <c r="C209" s="5"/>
      <c r="D209" s="5"/>
      <c r="E209" s="5"/>
      <c r="F209" s="5"/>
      <c r="G209" s="5"/>
    </row>
    <row r="210" spans="1:7" ht="15">
      <c r="A210" s="5"/>
      <c r="B210" s="5"/>
      <c r="C210" s="5"/>
      <c r="D210" s="5"/>
      <c r="E210" s="5"/>
      <c r="F210" s="5"/>
      <c r="G210" s="5"/>
    </row>
    <row r="211" spans="1:7" ht="15">
      <c r="A211" s="5"/>
      <c r="B211" s="5"/>
      <c r="C211" s="5"/>
      <c r="D211" s="5"/>
      <c r="E211" s="5"/>
      <c r="F211" s="5"/>
      <c r="G211" s="5"/>
    </row>
    <row r="212" spans="1:7" ht="15">
      <c r="A212" s="5"/>
      <c r="B212" s="5"/>
      <c r="C212" s="5"/>
      <c r="D212" s="5"/>
      <c r="E212" s="5"/>
      <c r="F212" s="5"/>
      <c r="G212" s="5"/>
    </row>
    <row r="213" spans="1:7" ht="15">
      <c r="A213" s="5"/>
      <c r="B213" s="5"/>
      <c r="C213" s="5"/>
      <c r="D213" s="5"/>
      <c r="E213" s="5"/>
      <c r="F213" s="5"/>
      <c r="G213" s="5"/>
    </row>
    <row r="214" spans="1:7" ht="15">
      <c r="A214" s="5"/>
      <c r="B214" s="5"/>
      <c r="C214" s="5"/>
      <c r="D214" s="5"/>
      <c r="E214" s="5"/>
      <c r="F214" s="5"/>
      <c r="G214" s="5"/>
    </row>
    <row r="215" spans="1:7" ht="15">
      <c r="A215" s="5"/>
      <c r="B215" s="5"/>
      <c r="C215" s="5"/>
      <c r="D215" s="5"/>
      <c r="E215" s="5"/>
      <c r="F215" s="5"/>
      <c r="G215" s="5"/>
    </row>
    <row r="216" spans="1:7" ht="15">
      <c r="A216" s="5"/>
      <c r="B216" s="5"/>
      <c r="C216" s="5"/>
      <c r="D216" s="5"/>
      <c r="E216" s="5"/>
      <c r="F216" s="5"/>
      <c r="G216" s="5"/>
    </row>
    <row r="217" spans="1:7" ht="15">
      <c r="A217" s="5"/>
      <c r="B217" s="5"/>
      <c r="C217" s="5"/>
      <c r="D217" s="5"/>
      <c r="E217" s="5"/>
      <c r="F217" s="5"/>
      <c r="G217" s="5"/>
    </row>
    <row r="218" spans="1:7" ht="15">
      <c r="A218" s="5"/>
      <c r="B218" s="5"/>
      <c r="C218" s="5"/>
      <c r="D218" s="5"/>
      <c r="E218" s="5"/>
      <c r="F218" s="5"/>
      <c r="G218" s="5"/>
    </row>
    <row r="219" spans="1:7" ht="15">
      <c r="A219" s="5"/>
      <c r="B219" s="5"/>
      <c r="C219" s="5"/>
      <c r="D219" s="5"/>
      <c r="E219" s="5"/>
      <c r="F219" s="5"/>
      <c r="G219" s="5"/>
    </row>
    <row r="220" spans="1:7" ht="15">
      <c r="A220" s="5"/>
      <c r="B220" s="5"/>
      <c r="C220" s="5"/>
      <c r="D220" s="5"/>
      <c r="E220" s="5"/>
      <c r="F220" s="5"/>
      <c r="G220" s="5"/>
    </row>
    <row r="221" spans="1:7" ht="15">
      <c r="A221" s="5"/>
      <c r="B221" s="5"/>
      <c r="C221" s="5"/>
      <c r="D221" s="5"/>
      <c r="E221" s="5"/>
      <c r="F221" s="5"/>
      <c r="G221" s="5"/>
    </row>
    <row r="222" spans="1:7" ht="15">
      <c r="A222" s="5"/>
      <c r="B222" s="5"/>
      <c r="C222" s="5"/>
      <c r="D222" s="5"/>
      <c r="E222" s="5"/>
      <c r="F222" s="5"/>
      <c r="G222" s="5"/>
    </row>
    <row r="223" spans="1:7" ht="15">
      <c r="A223" s="5"/>
      <c r="B223" s="5"/>
      <c r="C223" s="5"/>
      <c r="D223" s="5"/>
      <c r="E223" s="5"/>
      <c r="F223" s="5"/>
      <c r="G223" s="5"/>
    </row>
    <row r="224" spans="1:7" ht="15">
      <c r="A224" s="5"/>
      <c r="B224" s="5"/>
      <c r="C224" s="5"/>
      <c r="D224" s="5"/>
      <c r="E224" s="5"/>
      <c r="F224" s="5"/>
      <c r="G224" s="5"/>
    </row>
    <row r="225" spans="1:7" ht="15">
      <c r="A225" s="5"/>
      <c r="B225" s="5"/>
      <c r="C225" s="5"/>
      <c r="D225" s="5"/>
      <c r="E225" s="5"/>
      <c r="F225" s="5"/>
      <c r="G225" s="5"/>
    </row>
    <row r="226" spans="1:7" ht="15">
      <c r="A226" s="5"/>
      <c r="B226" s="5"/>
      <c r="C226" s="5"/>
      <c r="D226" s="5"/>
      <c r="E226" s="5"/>
      <c r="F226" s="5"/>
      <c r="G226" s="5"/>
    </row>
    <row r="227" spans="1:7" ht="15">
      <c r="A227" s="5"/>
      <c r="B227" s="5"/>
      <c r="C227" s="5"/>
      <c r="D227" s="5"/>
      <c r="E227" s="5"/>
      <c r="F227" s="5"/>
      <c r="G227" s="5"/>
    </row>
    <row r="228" spans="1:7" ht="15">
      <c r="A228" s="5"/>
      <c r="B228" s="5"/>
      <c r="C228" s="5"/>
      <c r="D228" s="5"/>
      <c r="E228" s="5"/>
      <c r="F228" s="5"/>
      <c r="G228" s="5"/>
    </row>
    <row r="229" spans="1:7" ht="15">
      <c r="A229" s="5"/>
      <c r="B229" s="5"/>
      <c r="C229" s="5"/>
      <c r="D229" s="5"/>
      <c r="E229" s="5"/>
      <c r="F229" s="5"/>
      <c r="G229" s="5"/>
    </row>
    <row r="230" spans="1:7" ht="15">
      <c r="A230" s="5"/>
      <c r="B230" s="5"/>
      <c r="C230" s="5"/>
      <c r="D230" s="5"/>
      <c r="E230" s="5"/>
      <c r="F230" s="5"/>
      <c r="G230" s="5"/>
    </row>
    <row r="231" spans="1:7" ht="15">
      <c r="A231" s="5"/>
      <c r="B231" s="5"/>
      <c r="C231" s="5"/>
      <c r="D231" s="5"/>
      <c r="E231" s="5"/>
      <c r="F231" s="5"/>
      <c r="G231" s="5"/>
    </row>
    <row r="232" spans="1:7" ht="15">
      <c r="A232" s="5"/>
      <c r="B232" s="5"/>
      <c r="C232" s="5"/>
      <c r="D232" s="5"/>
      <c r="E232" s="5"/>
      <c r="F232" s="5"/>
      <c r="G232" s="5"/>
    </row>
    <row r="233" spans="1:7" ht="15">
      <c r="A233" s="5"/>
      <c r="B233" s="5"/>
      <c r="C233" s="5"/>
      <c r="D233" s="5"/>
      <c r="E233" s="5"/>
      <c r="F233" s="5"/>
      <c r="G233" s="5"/>
    </row>
    <row r="234" spans="1:7" ht="15">
      <c r="A234" s="5"/>
      <c r="B234" s="5"/>
      <c r="C234" s="5"/>
      <c r="D234" s="5"/>
      <c r="E234" s="5"/>
      <c r="F234" s="5"/>
      <c r="G234" s="5"/>
    </row>
    <row r="235" spans="1:7" ht="15">
      <c r="A235" s="5"/>
      <c r="B235" s="5"/>
      <c r="C235" s="5"/>
      <c r="D235" s="5"/>
      <c r="E235" s="5"/>
      <c r="F235" s="5"/>
      <c r="G235" s="5"/>
    </row>
    <row r="236" spans="1:7" ht="15">
      <c r="A236" s="5"/>
      <c r="B236" s="5"/>
      <c r="C236" s="5"/>
      <c r="D236" s="5"/>
      <c r="E236" s="5"/>
      <c r="F236" s="5"/>
      <c r="G236" s="5"/>
    </row>
    <row r="237" spans="1:7" ht="15">
      <c r="A237" s="5"/>
      <c r="B237" s="5"/>
      <c r="C237" s="5"/>
      <c r="D237" s="5"/>
      <c r="E237" s="5"/>
      <c r="F237" s="5"/>
      <c r="G237" s="5"/>
    </row>
    <row r="238" spans="1:7" ht="15">
      <c r="A238" s="5"/>
      <c r="B238" s="5"/>
      <c r="C238" s="5"/>
      <c r="D238" s="5"/>
      <c r="E238" s="5"/>
      <c r="F238" s="5"/>
      <c r="G238" s="5"/>
    </row>
    <row r="239" spans="1:7" ht="15">
      <c r="A239" s="5"/>
      <c r="B239" s="5"/>
      <c r="C239" s="5"/>
      <c r="D239" s="5"/>
      <c r="E239" s="5"/>
      <c r="F239" s="5"/>
      <c r="G239" s="5"/>
    </row>
    <row r="240" spans="1:7" ht="15">
      <c r="A240" s="5"/>
      <c r="B240" s="5"/>
      <c r="C240" s="5"/>
      <c r="D240" s="5"/>
      <c r="E240" s="5"/>
      <c r="F240" s="5"/>
      <c r="G240" s="5"/>
    </row>
    <row r="241" spans="1:7" ht="15">
      <c r="A241" s="5"/>
      <c r="B241" s="5"/>
      <c r="C241" s="5"/>
      <c r="D241" s="5"/>
      <c r="E241" s="5"/>
      <c r="F241" s="5"/>
      <c r="G241" s="5"/>
    </row>
    <row r="242" spans="1:7" ht="15">
      <c r="A242" s="5"/>
      <c r="B242" s="5"/>
      <c r="C242" s="5"/>
      <c r="D242" s="5"/>
      <c r="E242" s="5"/>
      <c r="F242" s="5"/>
      <c r="G242" s="5"/>
    </row>
    <row r="243" spans="1:7" ht="15">
      <c r="A243" s="5"/>
      <c r="B243" s="5"/>
      <c r="C243" s="5"/>
      <c r="D243" s="5"/>
      <c r="E243" s="5"/>
      <c r="F243" s="5"/>
      <c r="G243" s="5"/>
    </row>
    <row r="244" spans="1:7" ht="15">
      <c r="A244" s="5"/>
      <c r="B244" s="5"/>
      <c r="C244" s="5"/>
      <c r="D244" s="5"/>
      <c r="E244" s="5"/>
      <c r="F244" s="5"/>
      <c r="G244" s="5"/>
    </row>
    <row r="245" spans="1:7" ht="15">
      <c r="A245" s="5"/>
      <c r="B245" s="5"/>
      <c r="C245" s="5"/>
      <c r="D245" s="5"/>
      <c r="E245" s="5"/>
      <c r="F245" s="5"/>
      <c r="G245" s="5"/>
    </row>
    <row r="246" spans="1:7" ht="15">
      <c r="A246" s="5"/>
      <c r="B246" s="5"/>
      <c r="C246" s="5"/>
      <c r="D246" s="5"/>
      <c r="E246" s="5"/>
      <c r="F246" s="5"/>
      <c r="G246" s="5"/>
    </row>
    <row r="247" spans="1:7" ht="15">
      <c r="A247" s="5"/>
      <c r="B247" s="5"/>
      <c r="C247" s="5"/>
      <c r="D247" s="5"/>
      <c r="E247" s="5"/>
      <c r="F247" s="5"/>
      <c r="G247" s="5"/>
    </row>
    <row r="248" spans="1:7" ht="15">
      <c r="A248" s="5"/>
      <c r="B248" s="5"/>
      <c r="C248" s="5"/>
      <c r="D248" s="5"/>
      <c r="E248" s="5"/>
      <c r="F248" s="5"/>
      <c r="G248" s="5"/>
    </row>
    <row r="249" spans="1:7" ht="15">
      <c r="A249" s="5"/>
      <c r="B249" s="5"/>
      <c r="C249" s="5"/>
      <c r="D249" s="5"/>
      <c r="E249" s="5"/>
      <c r="F249" s="5"/>
      <c r="G249" s="5"/>
    </row>
    <row r="250" spans="1:7" ht="15">
      <c r="A250" s="5"/>
      <c r="B250" s="5"/>
      <c r="C250" s="5"/>
      <c r="D250" s="5"/>
      <c r="E250" s="5"/>
      <c r="F250" s="5"/>
      <c r="G250" s="5"/>
    </row>
    <row r="251" spans="1:7" ht="15">
      <c r="A251" s="5"/>
      <c r="B251" s="5"/>
      <c r="C251" s="5"/>
      <c r="D251" s="5"/>
      <c r="E251" s="5"/>
      <c r="F251" s="5"/>
      <c r="G251" s="5"/>
    </row>
    <row r="252" spans="1:7" ht="15">
      <c r="A252" s="5"/>
      <c r="B252" s="5"/>
      <c r="C252" s="5"/>
      <c r="D252" s="5"/>
      <c r="E252" s="5"/>
      <c r="F252" s="5"/>
      <c r="G252" s="5"/>
    </row>
    <row r="253" spans="1:7" ht="15">
      <c r="A253" s="5"/>
      <c r="B253" s="5"/>
      <c r="C253" s="5"/>
      <c r="D253" s="5"/>
      <c r="E253" s="5"/>
      <c r="F253" s="5"/>
      <c r="G253" s="5"/>
    </row>
    <row r="254" spans="1:7" ht="15">
      <c r="A254" s="5"/>
      <c r="B254" s="5"/>
      <c r="C254" s="5"/>
      <c r="D254" s="5"/>
      <c r="E254" s="5"/>
      <c r="F254" s="5"/>
      <c r="G254" s="5"/>
    </row>
    <row r="255" spans="1:7" ht="15">
      <c r="A255" s="5"/>
      <c r="B255" s="5"/>
      <c r="C255" s="5"/>
      <c r="D255" s="5"/>
      <c r="E255" s="5"/>
      <c r="F255" s="5"/>
      <c r="G255" s="5"/>
    </row>
    <row r="256" spans="1:7" ht="15">
      <c r="A256" s="5"/>
      <c r="B256" s="5"/>
      <c r="C256" s="5"/>
      <c r="D256" s="5"/>
      <c r="E256" s="5"/>
      <c r="F256" s="5"/>
      <c r="G256" s="5"/>
    </row>
    <row r="257" spans="1:7" ht="15">
      <c r="A257" s="5"/>
      <c r="B257" s="5"/>
      <c r="C257" s="5"/>
      <c r="D257" s="5"/>
      <c r="E257" s="5"/>
      <c r="F257" s="5"/>
      <c r="G257" s="5"/>
    </row>
    <row r="258" spans="1:7" ht="15">
      <c r="A258" s="5"/>
      <c r="B258" s="5"/>
      <c r="C258" s="5"/>
      <c r="D258" s="5"/>
      <c r="E258" s="5"/>
      <c r="F258" s="5"/>
      <c r="G258" s="5"/>
    </row>
    <row r="259" spans="1:7" ht="15">
      <c r="A259" s="5"/>
      <c r="B259" s="5"/>
      <c r="C259" s="5"/>
      <c r="D259" s="5"/>
      <c r="E259" s="5"/>
      <c r="F259" s="5"/>
      <c r="G259" s="5"/>
    </row>
    <row r="260" spans="1:7" ht="15">
      <c r="A260" s="5"/>
      <c r="B260" s="5"/>
      <c r="C260" s="5"/>
      <c r="D260" s="5"/>
      <c r="E260" s="5"/>
      <c r="F260" s="5"/>
      <c r="G260" s="5"/>
    </row>
    <row r="261" spans="1:7" ht="15">
      <c r="A261" s="5"/>
      <c r="B261" s="5"/>
      <c r="C261" s="5"/>
      <c r="D261" s="5"/>
      <c r="E261" s="5"/>
      <c r="F261" s="5"/>
      <c r="G261" s="5"/>
    </row>
    <row r="262" spans="1:7" ht="15">
      <c r="A262" s="5"/>
      <c r="B262" s="5"/>
      <c r="C262" s="5"/>
      <c r="D262" s="5"/>
      <c r="E262" s="5"/>
      <c r="F262" s="5"/>
      <c r="G262" s="5"/>
    </row>
    <row r="263" spans="1:7" ht="15">
      <c r="A263" s="5"/>
      <c r="B263" s="5"/>
      <c r="C263" s="5"/>
      <c r="D263" s="5"/>
      <c r="E263" s="5"/>
      <c r="F263" s="5"/>
      <c r="G263" s="5"/>
    </row>
    <row r="264" spans="1:7" ht="15">
      <c r="A264" s="5"/>
      <c r="B264" s="5"/>
      <c r="C264" s="5"/>
      <c r="D264" s="5"/>
      <c r="E264" s="5"/>
      <c r="F264" s="5"/>
      <c r="G264" s="5"/>
    </row>
    <row r="265" spans="1:7" ht="15">
      <c r="A265" s="5"/>
      <c r="B265" s="5"/>
      <c r="C265" s="5"/>
      <c r="D265" s="5"/>
      <c r="E265" s="5"/>
      <c r="F265" s="5"/>
      <c r="G265" s="5"/>
    </row>
    <row r="266" spans="1:7" ht="15">
      <c r="A266" s="5"/>
      <c r="B266" s="5"/>
      <c r="C266" s="5"/>
      <c r="D266" s="5"/>
      <c r="E266" s="5"/>
      <c r="F266" s="5"/>
      <c r="G266" s="5"/>
    </row>
    <row r="267" spans="1:7" ht="15">
      <c r="A267" s="5"/>
      <c r="B267" s="5"/>
      <c r="C267" s="5"/>
      <c r="D267" s="5"/>
      <c r="E267" s="5"/>
      <c r="F267" s="5"/>
      <c r="G267" s="5"/>
    </row>
    <row r="268" spans="1:7" ht="15">
      <c r="A268" s="5"/>
      <c r="B268" s="5"/>
      <c r="C268" s="5"/>
      <c r="D268" s="5"/>
      <c r="E268" s="5"/>
      <c r="F268" s="5"/>
      <c r="G268" s="5"/>
    </row>
    <row r="269" spans="1:7" ht="15">
      <c r="A269" s="5"/>
      <c r="B269" s="5"/>
      <c r="C269" s="5"/>
      <c r="D269" s="5"/>
      <c r="E269" s="5"/>
      <c r="F269" s="5"/>
      <c r="G269" s="5"/>
    </row>
    <row r="270" spans="1:7" ht="15">
      <c r="A270" s="5"/>
      <c r="B270" s="5"/>
      <c r="C270" s="5"/>
      <c r="D270" s="5"/>
      <c r="E270" s="5"/>
      <c r="F270" s="5"/>
      <c r="G270" s="5"/>
    </row>
    <row r="271" spans="1:7" ht="15">
      <c r="A271" s="5"/>
      <c r="B271" s="5"/>
      <c r="C271" s="5"/>
      <c r="D271" s="5"/>
      <c r="E271" s="5"/>
      <c r="F271" s="5"/>
      <c r="G271" s="5"/>
    </row>
    <row r="272" spans="1:7" ht="15">
      <c r="A272" s="5"/>
      <c r="B272" s="5"/>
      <c r="C272" s="5"/>
      <c r="D272" s="5"/>
      <c r="E272" s="5"/>
      <c r="F272" s="5"/>
      <c r="G272" s="5"/>
    </row>
    <row r="273" spans="1:7" ht="15">
      <c r="A273" s="5"/>
      <c r="B273" s="5"/>
      <c r="C273" s="5"/>
      <c r="D273" s="5"/>
      <c r="E273" s="5"/>
      <c r="F273" s="5"/>
      <c r="G273" s="5"/>
    </row>
    <row r="274" spans="1:7" ht="15">
      <c r="A274" s="5"/>
      <c r="B274" s="5"/>
      <c r="C274" s="5"/>
      <c r="D274" s="5"/>
      <c r="E274" s="5"/>
      <c r="F274" s="5"/>
      <c r="G274" s="5"/>
    </row>
    <row r="275" spans="1:7" ht="15">
      <c r="A275" s="5"/>
      <c r="B275" s="5"/>
      <c r="C275" s="5"/>
      <c r="D275" s="5"/>
      <c r="E275" s="5"/>
      <c r="F275" s="5"/>
      <c r="G275" s="5"/>
    </row>
    <row r="276" spans="1:7" ht="15">
      <c r="A276" s="5"/>
      <c r="B276" s="5"/>
      <c r="C276" s="5"/>
      <c r="D276" s="5"/>
      <c r="E276" s="5"/>
      <c r="F276" s="5"/>
      <c r="G276" s="5"/>
    </row>
    <row r="277" spans="1:7" ht="15">
      <c r="A277" s="5"/>
      <c r="B277" s="5"/>
      <c r="C277" s="5"/>
      <c r="D277" s="5"/>
      <c r="E277" s="5"/>
      <c r="F277" s="5"/>
      <c r="G277" s="5"/>
    </row>
    <row r="278" spans="1:7" ht="15">
      <c r="A278" s="5"/>
      <c r="B278" s="5"/>
      <c r="C278" s="5"/>
      <c r="D278" s="5"/>
      <c r="E278" s="5"/>
      <c r="F278" s="5"/>
      <c r="G278" s="5"/>
    </row>
    <row r="279" spans="1:7" ht="15">
      <c r="A279" s="5"/>
      <c r="B279" s="5"/>
      <c r="C279" s="5"/>
      <c r="D279" s="5"/>
      <c r="E279" s="5"/>
      <c r="F279" s="5"/>
      <c r="G279" s="5"/>
    </row>
    <row r="280" spans="1:7" ht="15">
      <c r="A280" s="5"/>
      <c r="B280" s="5"/>
      <c r="C280" s="5"/>
      <c r="D280" s="5"/>
      <c r="E280" s="5"/>
      <c r="F280" s="5"/>
      <c r="G280" s="5"/>
    </row>
    <row r="281" spans="1:7" ht="15">
      <c r="A281" s="5"/>
      <c r="B281" s="5"/>
      <c r="C281" s="5"/>
      <c r="D281" s="5"/>
      <c r="E281" s="5"/>
      <c r="F281" s="5"/>
      <c r="G281" s="5"/>
    </row>
    <row r="282" spans="1:7" ht="15">
      <c r="A282" s="5"/>
      <c r="B282" s="5"/>
      <c r="C282" s="5"/>
      <c r="D282" s="5"/>
      <c r="E282" s="5"/>
      <c r="F282" s="5"/>
      <c r="G282" s="5"/>
    </row>
    <row r="283" spans="1:7" ht="15">
      <c r="A283" s="5"/>
      <c r="B283" s="5"/>
      <c r="C283" s="5"/>
      <c r="D283" s="5"/>
      <c r="E283" s="5"/>
      <c r="F283" s="5"/>
      <c r="G283" s="5"/>
    </row>
    <row r="284" spans="1:7" ht="15">
      <c r="A284" s="5"/>
      <c r="B284" s="5"/>
      <c r="C284" s="5"/>
      <c r="D284" s="5"/>
      <c r="E284" s="5"/>
      <c r="F284" s="5"/>
      <c r="G284" s="5"/>
    </row>
    <row r="285" spans="1:7" ht="15">
      <c r="A285" s="5"/>
      <c r="B285" s="5"/>
      <c r="C285" s="5"/>
      <c r="D285" s="5"/>
      <c r="E285" s="5"/>
      <c r="F285" s="5"/>
      <c r="G285" s="5"/>
    </row>
    <row r="286" spans="1:7" ht="15">
      <c r="A286" s="5"/>
      <c r="B286" s="5"/>
      <c r="C286" s="5"/>
      <c r="D286" s="5"/>
      <c r="E286" s="5"/>
      <c r="F286" s="5"/>
      <c r="G286" s="5"/>
    </row>
    <row r="287" spans="1:7" ht="15">
      <c r="A287" s="5"/>
      <c r="B287" s="5"/>
      <c r="C287" s="5"/>
      <c r="D287" s="5"/>
      <c r="E287" s="5"/>
      <c r="F287" s="5"/>
      <c r="G287" s="5"/>
    </row>
    <row r="288" spans="1:7" ht="15">
      <c r="A288" s="5"/>
      <c r="B288" s="5"/>
      <c r="C288" s="5"/>
      <c r="D288" s="5"/>
      <c r="E288" s="5"/>
      <c r="F288" s="5"/>
      <c r="G288" s="5"/>
    </row>
    <row r="289" spans="1:7" ht="15">
      <c r="A289" s="5"/>
      <c r="B289" s="5"/>
      <c r="C289" s="5"/>
      <c r="D289" s="5"/>
      <c r="E289" s="5"/>
      <c r="F289" s="5"/>
      <c r="G289" s="5"/>
    </row>
    <row r="290" spans="1:7" ht="15">
      <c r="A290" s="5"/>
      <c r="B290" s="5"/>
      <c r="C290" s="5"/>
      <c r="D290" s="5"/>
      <c r="E290" s="5"/>
      <c r="F290" s="5"/>
      <c r="G290" s="5"/>
    </row>
    <row r="291" spans="1:7" ht="15">
      <c r="A291" s="5"/>
      <c r="B291" s="5"/>
      <c r="C291" s="5"/>
      <c r="D291" s="5"/>
      <c r="E291" s="5"/>
      <c r="F291" s="5"/>
      <c r="G291" s="5"/>
    </row>
    <row r="292" spans="1:7" ht="15">
      <c r="A292" s="5"/>
      <c r="B292" s="5"/>
      <c r="C292" s="5"/>
      <c r="D292" s="5"/>
      <c r="E292" s="5"/>
      <c r="F292" s="5"/>
      <c r="G292" s="5"/>
    </row>
    <row r="293" spans="1:7" ht="15">
      <c r="A293" s="5"/>
      <c r="B293" s="5"/>
      <c r="C293" s="5"/>
      <c r="D293" s="5"/>
      <c r="E293" s="5"/>
      <c r="F293" s="5"/>
      <c r="G293" s="5"/>
    </row>
    <row r="294" spans="1:7" ht="15">
      <c r="A294" s="5"/>
      <c r="B294" s="5"/>
      <c r="C294" s="5"/>
      <c r="D294" s="5"/>
      <c r="E294" s="5"/>
      <c r="F294" s="5"/>
      <c r="G294" s="5"/>
    </row>
    <row r="295" spans="1:7" ht="15">
      <c r="A295" s="5"/>
      <c r="B295" s="5"/>
      <c r="C295" s="5"/>
      <c r="D295" s="5"/>
      <c r="E295" s="5"/>
      <c r="F295" s="5"/>
      <c r="G295" s="5"/>
    </row>
    <row r="296" spans="1:7" ht="15">
      <c r="A296" s="5"/>
      <c r="B296" s="5"/>
      <c r="C296" s="5"/>
      <c r="D296" s="5"/>
      <c r="E296" s="5"/>
      <c r="F296" s="5"/>
      <c r="G296" s="5"/>
    </row>
    <row r="297" spans="1:7" ht="15">
      <c r="A297" s="5"/>
      <c r="B297" s="5"/>
      <c r="C297" s="5"/>
      <c r="D297" s="5"/>
      <c r="E297" s="5"/>
      <c r="F297" s="5"/>
      <c r="G297" s="5"/>
    </row>
    <row r="298" spans="1:7" ht="15">
      <c r="A298" s="5"/>
      <c r="B298" s="5"/>
      <c r="C298" s="5"/>
      <c r="D298" s="5"/>
      <c r="E298" s="5"/>
      <c r="F298" s="5"/>
      <c r="G298" s="5"/>
    </row>
    <row r="299" spans="1:7" ht="15">
      <c r="A299" s="5"/>
      <c r="B299" s="5"/>
      <c r="C299" s="5"/>
      <c r="D299" s="5"/>
      <c r="E299" s="5"/>
      <c r="F299" s="5"/>
      <c r="G299" s="5"/>
    </row>
    <row r="300" spans="1:7" ht="15">
      <c r="A300" s="5"/>
      <c r="B300" s="5"/>
      <c r="C300" s="5"/>
      <c r="D300" s="5"/>
      <c r="E300" s="5"/>
      <c r="F300" s="5"/>
      <c r="G300" s="5"/>
    </row>
    <row r="301" spans="1:7" ht="15">
      <c r="A301" s="5"/>
      <c r="B301" s="5"/>
      <c r="C301" s="5"/>
      <c r="D301" s="5"/>
      <c r="E301" s="5"/>
      <c r="F301" s="5"/>
      <c r="G301" s="5"/>
    </row>
    <row r="302" spans="1:7" ht="15">
      <c r="A302" s="5"/>
      <c r="B302" s="5"/>
      <c r="C302" s="5"/>
      <c r="D302" s="5"/>
      <c r="E302" s="5"/>
      <c r="F302" s="5"/>
      <c r="G302" s="5"/>
    </row>
    <row r="303" spans="1:7" ht="15">
      <c r="A303" s="5"/>
      <c r="B303" s="5"/>
      <c r="C303" s="5"/>
      <c r="D303" s="5"/>
      <c r="E303" s="5"/>
      <c r="F303" s="5"/>
      <c r="G303" s="5"/>
    </row>
    <row r="304" spans="1:7" ht="15">
      <c r="A304" s="5"/>
      <c r="B304" s="5"/>
      <c r="C304" s="5"/>
      <c r="D304" s="5"/>
      <c r="E304" s="5"/>
      <c r="F304" s="5"/>
      <c r="G304" s="5"/>
    </row>
    <row r="305" spans="1:7" ht="15">
      <c r="A305" s="5"/>
      <c r="B305" s="5"/>
      <c r="C305" s="5"/>
      <c r="D305" s="5"/>
      <c r="E305" s="5"/>
      <c r="F305" s="5"/>
      <c r="G305" s="5"/>
    </row>
    <row r="306" spans="1:7" ht="15">
      <c r="A306" s="5"/>
      <c r="B306" s="5"/>
      <c r="C306" s="5"/>
      <c r="D306" s="5"/>
      <c r="E306" s="5"/>
      <c r="F306" s="5"/>
      <c r="G306" s="5"/>
    </row>
    <row r="307" spans="1:7" ht="15">
      <c r="A307" s="5"/>
      <c r="B307" s="5"/>
      <c r="C307" s="5"/>
      <c r="D307" s="5"/>
      <c r="E307" s="5"/>
      <c r="F307" s="5"/>
      <c r="G307" s="5"/>
    </row>
    <row r="308" spans="1:7" ht="15">
      <c r="A308" s="5"/>
      <c r="B308" s="5"/>
      <c r="C308" s="5"/>
      <c r="D308" s="5"/>
      <c r="E308" s="5"/>
      <c r="F308" s="5"/>
      <c r="G308" s="5"/>
    </row>
    <row r="309" spans="1:7" ht="15">
      <c r="A309" s="5"/>
      <c r="B309" s="5"/>
      <c r="C309" s="5"/>
      <c r="D309" s="5"/>
      <c r="E309" s="5"/>
      <c r="F309" s="5"/>
      <c r="G309" s="5"/>
    </row>
    <row r="310" spans="1:7" ht="15">
      <c r="A310" s="5"/>
      <c r="B310" s="5"/>
      <c r="C310" s="5"/>
      <c r="D310" s="5"/>
      <c r="E310" s="5"/>
      <c r="F310" s="5"/>
      <c r="G310" s="5"/>
    </row>
    <row r="311" spans="1:7" ht="15">
      <c r="A311" s="5"/>
      <c r="B311" s="5"/>
      <c r="C311" s="5"/>
      <c r="D311" s="5"/>
      <c r="E311" s="5"/>
      <c r="F311" s="5"/>
      <c r="G311" s="5"/>
    </row>
    <row r="312" spans="1:7" ht="15">
      <c r="A312" s="5"/>
      <c r="B312" s="5"/>
      <c r="C312" s="5"/>
      <c r="D312" s="5"/>
      <c r="E312" s="5"/>
      <c r="F312" s="5"/>
      <c r="G312" s="5"/>
    </row>
    <row r="313" spans="1:7" ht="15">
      <c r="A313" s="5"/>
      <c r="B313" s="5"/>
      <c r="C313" s="5"/>
      <c r="D313" s="5"/>
      <c r="E313" s="5"/>
      <c r="F313" s="5"/>
      <c r="G313" s="5"/>
    </row>
    <row r="314" spans="1:7" ht="15">
      <c r="A314" s="5"/>
      <c r="B314" s="5"/>
      <c r="C314" s="5"/>
      <c r="D314" s="5"/>
      <c r="E314" s="5"/>
      <c r="F314" s="5"/>
      <c r="G314" s="5"/>
    </row>
    <row r="315" spans="1:7" ht="15">
      <c r="A315" s="5"/>
      <c r="B315" s="5"/>
      <c r="C315" s="5"/>
      <c r="D315" s="5"/>
      <c r="E315" s="5"/>
      <c r="F315" s="5"/>
      <c r="G315" s="5"/>
    </row>
    <row r="316" spans="1:7" ht="15">
      <c r="A316" s="5"/>
      <c r="B316" s="5"/>
      <c r="C316" s="5"/>
      <c r="D316" s="5"/>
      <c r="E316" s="5"/>
      <c r="F316" s="5"/>
      <c r="G316" s="5"/>
    </row>
    <row r="317" spans="1:7" ht="15">
      <c r="A317" s="5"/>
      <c r="B317" s="5"/>
      <c r="C317" s="5"/>
      <c r="D317" s="5"/>
      <c r="E317" s="5"/>
      <c r="F317" s="5"/>
      <c r="G317" s="5"/>
    </row>
    <row r="318" spans="1:7" ht="15">
      <c r="A318" s="5"/>
      <c r="B318" s="5"/>
      <c r="C318" s="5"/>
      <c r="D318" s="5"/>
      <c r="E318" s="5"/>
      <c r="F318" s="5"/>
      <c r="G318" s="5"/>
    </row>
    <row r="319" spans="1:7" ht="15">
      <c r="A319" s="5"/>
      <c r="B319" s="5"/>
      <c r="C319" s="5"/>
      <c r="D319" s="5"/>
      <c r="E319" s="5"/>
      <c r="F319" s="5"/>
      <c r="G319" s="5"/>
    </row>
    <row r="320" spans="1:7" ht="15">
      <c r="A320" s="5"/>
      <c r="B320" s="5"/>
      <c r="C320" s="5"/>
      <c r="D320" s="5"/>
      <c r="E320" s="5"/>
      <c r="F320" s="5"/>
      <c r="G320" s="5"/>
    </row>
    <row r="321" spans="1:7" ht="15">
      <c r="A321" s="5"/>
      <c r="B321" s="5"/>
      <c r="C321" s="5"/>
      <c r="D321" s="5"/>
      <c r="E321" s="5"/>
      <c r="F321" s="5"/>
      <c r="G321" s="5"/>
    </row>
    <row r="322" spans="1:7" ht="15">
      <c r="A322" s="5"/>
      <c r="B322" s="5"/>
      <c r="C322" s="5"/>
      <c r="D322" s="5"/>
      <c r="E322" s="5"/>
      <c r="F322" s="5"/>
      <c r="G322" s="5"/>
    </row>
    <row r="323" spans="1:7" ht="15">
      <c r="A323" s="5"/>
      <c r="B323" s="5"/>
      <c r="C323" s="5"/>
      <c r="D323" s="5"/>
      <c r="E323" s="5"/>
      <c r="F323" s="5"/>
      <c r="G323" s="5"/>
    </row>
    <row r="324" spans="1:7" ht="15">
      <c r="A324" s="5"/>
      <c r="B324" s="5"/>
      <c r="C324" s="5"/>
      <c r="D324" s="5"/>
      <c r="E324" s="5"/>
      <c r="F324" s="5"/>
      <c r="G324" s="5"/>
    </row>
    <row r="325" spans="1:7" ht="15">
      <c r="A325" s="5"/>
      <c r="B325" s="5"/>
      <c r="C325" s="5"/>
      <c r="D325" s="5"/>
      <c r="E325" s="5"/>
      <c r="F325" s="5"/>
      <c r="G325" s="5"/>
    </row>
    <row r="326" spans="1:7" ht="15">
      <c r="A326" s="5"/>
      <c r="B326" s="5"/>
      <c r="C326" s="5"/>
      <c r="D326" s="5"/>
      <c r="E326" s="5"/>
      <c r="F326" s="5"/>
      <c r="G326" s="5"/>
    </row>
    <row r="327" spans="1:7" ht="15">
      <c r="A327" s="5"/>
      <c r="B327" s="5"/>
      <c r="C327" s="5"/>
      <c r="D327" s="5"/>
      <c r="E327" s="5"/>
      <c r="F327" s="5"/>
      <c r="G327" s="5"/>
    </row>
    <row r="328" spans="1:7" ht="15">
      <c r="A328" s="5"/>
      <c r="B328" s="5"/>
      <c r="C328" s="5"/>
      <c r="D328" s="5"/>
      <c r="E328" s="5"/>
      <c r="F328" s="5"/>
      <c r="G328" s="5"/>
    </row>
    <row r="329" spans="1:7" ht="15">
      <c r="A329" s="5"/>
      <c r="B329" s="5"/>
      <c r="C329" s="5"/>
      <c r="D329" s="5"/>
      <c r="E329" s="5"/>
      <c r="F329" s="5"/>
      <c r="G329" s="5"/>
    </row>
    <row r="330" spans="1:7" ht="15">
      <c r="A330" s="5"/>
      <c r="B330" s="5"/>
      <c r="C330" s="5"/>
      <c r="D330" s="5"/>
      <c r="E330" s="5"/>
      <c r="F330" s="5"/>
      <c r="G330" s="5"/>
    </row>
    <row r="331" spans="1:7" ht="15">
      <c r="A331" s="5"/>
      <c r="B331" s="5"/>
      <c r="C331" s="5"/>
      <c r="D331" s="5"/>
      <c r="E331" s="5"/>
      <c r="F331" s="5"/>
      <c r="G331" s="5"/>
    </row>
    <row r="332" spans="1:7" ht="15">
      <c r="A332" s="5"/>
      <c r="B332" s="5"/>
      <c r="C332" s="5"/>
      <c r="D332" s="5"/>
      <c r="E332" s="5"/>
      <c r="F332" s="5"/>
      <c r="G332" s="5"/>
    </row>
    <row r="333" spans="1:7" ht="15">
      <c r="A333" s="5"/>
      <c r="B333" s="5"/>
      <c r="C333" s="5"/>
      <c r="D333" s="5"/>
      <c r="E333" s="5"/>
      <c r="F333" s="5"/>
      <c r="G333" s="5"/>
    </row>
    <row r="334" spans="1:7" ht="15">
      <c r="A334" s="5"/>
      <c r="B334" s="5"/>
      <c r="C334" s="5"/>
      <c r="D334" s="5"/>
      <c r="E334" s="5"/>
      <c r="F334" s="5"/>
      <c r="G334" s="5"/>
    </row>
    <row r="335" spans="1:7" ht="15">
      <c r="A335" s="5"/>
      <c r="B335" s="5"/>
      <c r="C335" s="5"/>
      <c r="D335" s="5"/>
      <c r="E335" s="5"/>
      <c r="F335" s="5"/>
      <c r="G335" s="5"/>
    </row>
    <row r="336" spans="1:7" ht="15">
      <c r="A336" s="5"/>
      <c r="B336" s="5"/>
      <c r="C336" s="5"/>
      <c r="D336" s="5"/>
      <c r="E336" s="5"/>
      <c r="F336" s="5"/>
      <c r="G336" s="5"/>
    </row>
    <row r="337" spans="1:7" ht="15">
      <c r="A337" s="5"/>
      <c r="B337" s="5"/>
      <c r="C337" s="5"/>
      <c r="D337" s="5"/>
      <c r="E337" s="5"/>
      <c r="F337" s="5"/>
      <c r="G337" s="5"/>
    </row>
    <row r="338" spans="1:7" ht="15">
      <c r="A338" s="5"/>
      <c r="B338" s="5"/>
      <c r="C338" s="5"/>
      <c r="D338" s="5"/>
      <c r="E338" s="5"/>
      <c r="F338" s="5"/>
      <c r="G338" s="5"/>
    </row>
    <row r="339" spans="1:7" ht="15">
      <c r="A339" s="5"/>
      <c r="B339" s="5"/>
      <c r="C339" s="5"/>
      <c r="D339" s="5"/>
      <c r="E339" s="5"/>
      <c r="F339" s="5"/>
      <c r="G339" s="5"/>
    </row>
    <row r="340" spans="1:7" ht="15">
      <c r="A340" s="5"/>
      <c r="B340" s="5"/>
      <c r="C340" s="5"/>
      <c r="D340" s="5"/>
      <c r="E340" s="5"/>
      <c r="F340" s="5"/>
      <c r="G340" s="5"/>
    </row>
    <row r="341" spans="1:7" ht="15">
      <c r="A341" s="5"/>
      <c r="B341" s="5"/>
      <c r="C341" s="5"/>
      <c r="D341" s="5"/>
      <c r="E341" s="5"/>
      <c r="F341" s="5"/>
      <c r="G341" s="5"/>
    </row>
    <row r="342" spans="1:7" ht="15">
      <c r="A342" s="5"/>
      <c r="B342" s="5"/>
      <c r="C342" s="5"/>
      <c r="D342" s="5"/>
      <c r="E342" s="5"/>
      <c r="F342" s="5"/>
      <c r="G342" s="5"/>
    </row>
    <row r="343" spans="1:7" ht="15">
      <c r="A343" s="5"/>
      <c r="B343" s="5"/>
      <c r="C343" s="5"/>
      <c r="D343" s="5"/>
      <c r="E343" s="5"/>
      <c r="F343" s="5"/>
      <c r="G343" s="5"/>
    </row>
    <row r="344" spans="1:7" ht="15">
      <c r="A344" s="5"/>
      <c r="B344" s="5"/>
      <c r="C344" s="5"/>
      <c r="D344" s="5"/>
      <c r="E344" s="5"/>
      <c r="F344" s="5"/>
      <c r="G344" s="5"/>
    </row>
    <row r="345" spans="1:7" ht="15">
      <c r="A345" s="5"/>
      <c r="B345" s="5"/>
      <c r="C345" s="5"/>
      <c r="D345" s="5"/>
      <c r="E345" s="5"/>
      <c r="F345" s="5"/>
      <c r="G345" s="5"/>
    </row>
    <row r="346" spans="1:7" ht="15">
      <c r="A346" s="5"/>
      <c r="B346" s="5"/>
      <c r="C346" s="5"/>
      <c r="D346" s="5"/>
      <c r="E346" s="5"/>
      <c r="F346" s="5"/>
      <c r="G346" s="5"/>
    </row>
    <row r="347" spans="1:7" ht="15">
      <c r="A347" s="5"/>
      <c r="B347" s="5"/>
      <c r="C347" s="5"/>
      <c r="D347" s="5"/>
      <c r="E347" s="5"/>
      <c r="F347" s="5"/>
      <c r="G347" s="5"/>
    </row>
    <row r="348" spans="1:7" ht="15">
      <c r="A348" s="5"/>
      <c r="B348" s="5"/>
      <c r="C348" s="5"/>
      <c r="D348" s="5"/>
      <c r="E348" s="5"/>
      <c r="F348" s="5"/>
      <c r="G348" s="5"/>
    </row>
    <row r="349" spans="1:7" ht="15">
      <c r="A349" s="5"/>
      <c r="B349" s="5"/>
      <c r="C349" s="5"/>
      <c r="D349" s="5"/>
      <c r="E349" s="5"/>
      <c r="F349" s="5"/>
      <c r="G349" s="5"/>
    </row>
    <row r="350" spans="1:7" ht="15">
      <c r="A350" s="5"/>
      <c r="B350" s="5"/>
      <c r="C350" s="5"/>
      <c r="D350" s="5"/>
      <c r="E350" s="5"/>
      <c r="F350" s="5"/>
      <c r="G350" s="5"/>
    </row>
    <row r="351" spans="1:7" ht="15">
      <c r="A351" s="5"/>
      <c r="B351" s="5"/>
      <c r="C351" s="5"/>
      <c r="D351" s="5"/>
      <c r="E351" s="5"/>
      <c r="F351" s="5"/>
      <c r="G351" s="5"/>
    </row>
    <row r="352" spans="1:7" ht="15">
      <c r="A352" s="5"/>
      <c r="B352" s="5"/>
      <c r="C352" s="5"/>
      <c r="D352" s="5"/>
      <c r="E352" s="5"/>
      <c r="F352" s="5"/>
      <c r="G352" s="5"/>
    </row>
    <row r="353" spans="1:7" ht="15">
      <c r="A353" s="5"/>
      <c r="B353" s="5"/>
      <c r="C353" s="5"/>
      <c r="D353" s="5"/>
      <c r="E353" s="5"/>
      <c r="F353" s="5"/>
      <c r="G353" s="5"/>
    </row>
    <row r="354" spans="1:7" ht="15">
      <c r="A354" s="5"/>
      <c r="B354" s="5"/>
      <c r="C354" s="5"/>
      <c r="D354" s="5"/>
      <c r="E354" s="5"/>
      <c r="F354" s="5"/>
      <c r="G354" s="5"/>
    </row>
    <row r="355" spans="1:7" ht="15">
      <c r="A355" s="5"/>
      <c r="B355" s="5"/>
      <c r="C355" s="5"/>
      <c r="D355" s="5"/>
      <c r="E355" s="5"/>
      <c r="F355" s="5"/>
      <c r="G355" s="5"/>
    </row>
    <row r="356" spans="1:7" ht="15">
      <c r="A356" s="5"/>
      <c r="B356" s="5"/>
      <c r="C356" s="5"/>
      <c r="D356" s="5"/>
      <c r="E356" s="5"/>
      <c r="F356" s="5"/>
      <c r="G356" s="5"/>
    </row>
    <row r="357" spans="1:7" ht="15">
      <c r="A357" s="5"/>
      <c r="B357" s="5"/>
      <c r="C357" s="5"/>
      <c r="D357" s="5"/>
      <c r="E357" s="5"/>
      <c r="F357" s="5"/>
      <c r="G357" s="5"/>
    </row>
    <row r="358" spans="1:7" ht="15">
      <c r="A358" s="5"/>
      <c r="B358" s="5"/>
      <c r="C358" s="5"/>
      <c r="D358" s="5"/>
      <c r="E358" s="5"/>
      <c r="F358" s="5"/>
      <c r="G358" s="5"/>
    </row>
    <row r="359" spans="1:7" ht="15">
      <c r="A359" s="5"/>
      <c r="B359" s="5"/>
      <c r="C359" s="5"/>
      <c r="D359" s="5"/>
      <c r="E359" s="5"/>
      <c r="F359" s="5"/>
      <c r="G359" s="5"/>
    </row>
    <row r="360" spans="1:7" ht="15">
      <c r="A360" s="5"/>
      <c r="B360" s="5"/>
      <c r="C360" s="5"/>
      <c r="D360" s="5"/>
      <c r="E360" s="5"/>
      <c r="F360" s="5"/>
      <c r="G360" s="5"/>
    </row>
    <row r="361" spans="1:7" ht="15">
      <c r="A361" s="5"/>
      <c r="B361" s="5"/>
      <c r="C361" s="5"/>
      <c r="D361" s="5"/>
      <c r="E361" s="5"/>
      <c r="F361" s="5"/>
      <c r="G361" s="5"/>
    </row>
    <row r="362" spans="1:7" ht="15">
      <c r="A362" s="5"/>
      <c r="B362" s="5"/>
      <c r="C362" s="5"/>
      <c r="D362" s="5"/>
      <c r="E362" s="5"/>
      <c r="F362" s="5"/>
      <c r="G362" s="5"/>
    </row>
    <row r="363" spans="1:7" ht="15">
      <c r="A363" s="5"/>
      <c r="B363" s="5"/>
      <c r="C363" s="5"/>
      <c r="D363" s="5"/>
      <c r="E363" s="5"/>
      <c r="F363" s="5"/>
      <c r="G363" s="5"/>
    </row>
    <row r="364" spans="1:7" ht="15">
      <c r="A364" s="5"/>
      <c r="B364" s="5"/>
      <c r="C364" s="5"/>
      <c r="D364" s="5"/>
      <c r="E364" s="5"/>
      <c r="F364" s="5"/>
      <c r="G364" s="5"/>
    </row>
    <row r="365" spans="1:7" ht="15">
      <c r="A365" s="5"/>
      <c r="B365" s="5"/>
      <c r="C365" s="5"/>
      <c r="D365" s="5"/>
      <c r="E365" s="5"/>
      <c r="F365" s="5"/>
      <c r="G365" s="5"/>
    </row>
    <row r="366" spans="1:7" ht="15">
      <c r="A366" s="5"/>
      <c r="B366" s="5"/>
      <c r="C366" s="5"/>
      <c r="D366" s="5"/>
      <c r="E366" s="5"/>
      <c r="F366" s="5"/>
      <c r="G366" s="5"/>
    </row>
    <row r="367" spans="1:7" ht="15">
      <c r="A367" s="5"/>
      <c r="B367" s="5"/>
      <c r="C367" s="5"/>
      <c r="D367" s="5"/>
      <c r="E367" s="5"/>
      <c r="F367" s="5"/>
      <c r="G367" s="5"/>
    </row>
    <row r="368" spans="1:7" ht="15">
      <c r="A368" s="5"/>
      <c r="B368" s="5"/>
      <c r="C368" s="5"/>
      <c r="D368" s="5"/>
      <c r="E368" s="5"/>
      <c r="F368" s="5"/>
      <c r="G368" s="5"/>
    </row>
    <row r="369" spans="1:7" ht="15">
      <c r="A369" s="5"/>
      <c r="B369" s="5"/>
      <c r="C369" s="5"/>
      <c r="D369" s="5"/>
      <c r="E369" s="5"/>
      <c r="F369" s="5"/>
      <c r="G369" s="5"/>
    </row>
    <row r="370" spans="1:7" ht="15">
      <c r="A370" s="5"/>
      <c r="B370" s="5"/>
      <c r="C370" s="5"/>
      <c r="D370" s="5"/>
      <c r="E370" s="5"/>
      <c r="F370" s="5"/>
      <c r="G370" s="5"/>
    </row>
    <row r="371" spans="1:7" ht="15">
      <c r="A371" s="5"/>
      <c r="B371" s="5"/>
      <c r="C371" s="5"/>
      <c r="D371" s="5"/>
      <c r="E371" s="5"/>
      <c r="F371" s="5"/>
      <c r="G371" s="5"/>
    </row>
    <row r="372" spans="1:7" ht="15">
      <c r="A372" s="5"/>
      <c r="B372" s="5"/>
      <c r="C372" s="5"/>
      <c r="D372" s="5"/>
      <c r="E372" s="5"/>
      <c r="F372" s="5"/>
      <c r="G372" s="5"/>
    </row>
    <row r="373" spans="1:7" ht="15">
      <c r="A373" s="5"/>
      <c r="B373" s="5"/>
      <c r="C373" s="5"/>
      <c r="D373" s="5"/>
      <c r="E373" s="5"/>
      <c r="F373" s="5"/>
      <c r="G373" s="5"/>
    </row>
    <row r="374" spans="1:7" ht="15">
      <c r="A374" s="5"/>
      <c r="B374" s="5"/>
      <c r="C374" s="5"/>
      <c r="D374" s="5"/>
      <c r="E374" s="5"/>
      <c r="F374" s="5"/>
      <c r="G374" s="5"/>
    </row>
    <row r="375" spans="1:7" ht="15">
      <c r="A375" s="5"/>
      <c r="B375" s="5"/>
      <c r="C375" s="5"/>
      <c r="D375" s="5"/>
      <c r="E375" s="5"/>
      <c r="F375" s="5"/>
      <c r="G375" s="5"/>
    </row>
    <row r="376" spans="1:7" ht="15">
      <c r="A376" s="5"/>
      <c r="B376" s="5"/>
      <c r="C376" s="5"/>
      <c r="D376" s="5"/>
      <c r="E376" s="5"/>
      <c r="F376" s="5"/>
      <c r="G376" s="5"/>
    </row>
    <row r="377" spans="1:7" ht="15">
      <c r="A377" s="5"/>
      <c r="B377" s="5"/>
      <c r="C377" s="5"/>
      <c r="D377" s="5"/>
      <c r="E377" s="5"/>
      <c r="F377" s="5"/>
      <c r="G377" s="5"/>
    </row>
    <row r="378" spans="1:7" ht="15">
      <c r="A378" s="5"/>
      <c r="B378" s="5"/>
      <c r="C378" s="5"/>
      <c r="D378" s="5"/>
      <c r="E378" s="5"/>
      <c r="F378" s="5"/>
      <c r="G378" s="5"/>
    </row>
    <row r="379" spans="1:7" ht="15">
      <c r="A379" s="5"/>
      <c r="B379" s="5"/>
      <c r="C379" s="5"/>
      <c r="D379" s="5"/>
      <c r="E379" s="5"/>
      <c r="F379" s="5"/>
      <c r="G379" s="5"/>
    </row>
    <row r="380" spans="1:7" ht="15">
      <c r="A380" s="5"/>
      <c r="B380" s="5"/>
      <c r="C380" s="5"/>
      <c r="D380" s="5"/>
      <c r="E380" s="5"/>
      <c r="F380" s="5"/>
      <c r="G380" s="5"/>
    </row>
    <row r="381" spans="1:7" ht="15">
      <c r="A381" s="5"/>
      <c r="B381" s="5"/>
      <c r="C381" s="5"/>
      <c r="D381" s="5"/>
      <c r="E381" s="5"/>
      <c r="F381" s="5"/>
      <c r="G381" s="5"/>
    </row>
    <row r="382" spans="1:7" ht="15">
      <c r="A382" s="5"/>
      <c r="B382" s="5"/>
      <c r="C382" s="5"/>
      <c r="D382" s="5"/>
      <c r="E382" s="5"/>
      <c r="F382" s="5"/>
      <c r="G382" s="5"/>
    </row>
    <row r="383" spans="1:7" ht="15">
      <c r="A383" s="5"/>
      <c r="B383" s="5"/>
      <c r="C383" s="5"/>
      <c r="D383" s="5"/>
      <c r="E383" s="5"/>
      <c r="F383" s="5"/>
      <c r="G383" s="5"/>
    </row>
    <row r="384" spans="1:7" ht="15">
      <c r="A384" s="5"/>
      <c r="B384" s="5"/>
      <c r="C384" s="5"/>
      <c r="D384" s="5"/>
      <c r="E384" s="5"/>
      <c r="F384" s="5"/>
      <c r="G384" s="5"/>
    </row>
    <row r="385" spans="1:7" ht="15">
      <c r="A385" s="5"/>
      <c r="B385" s="5"/>
      <c r="C385" s="5"/>
      <c r="D385" s="5"/>
      <c r="E385" s="5"/>
      <c r="F385" s="5"/>
      <c r="G385" s="5"/>
    </row>
    <row r="386" spans="1:7" ht="15">
      <c r="A386" s="5"/>
      <c r="B386" s="5"/>
      <c r="C386" s="5"/>
      <c r="D386" s="5"/>
      <c r="E386" s="5"/>
      <c r="F386" s="5"/>
      <c r="G386" s="5"/>
    </row>
    <row r="387" spans="1:7" ht="15">
      <c r="A387" s="5"/>
      <c r="B387" s="5"/>
      <c r="C387" s="5"/>
      <c r="D387" s="5"/>
      <c r="E387" s="5"/>
      <c r="F387" s="5"/>
      <c r="G387" s="5"/>
    </row>
    <row r="388" spans="1:7" ht="15">
      <c r="A388" s="5"/>
      <c r="B388" s="5"/>
      <c r="C388" s="5"/>
      <c r="D388" s="5"/>
      <c r="E388" s="5"/>
      <c r="F388" s="5"/>
      <c r="G388" s="5"/>
    </row>
    <row r="389" spans="1:7" ht="15">
      <c r="A389" s="5"/>
      <c r="B389" s="5"/>
      <c r="C389" s="5"/>
      <c r="D389" s="5"/>
      <c r="E389" s="5"/>
      <c r="F389" s="5"/>
      <c r="G389" s="5"/>
    </row>
    <row r="390" spans="1:7" ht="15">
      <c r="A390" s="5"/>
      <c r="B390" s="5"/>
      <c r="C390" s="5"/>
      <c r="D390" s="5"/>
      <c r="E390" s="5"/>
      <c r="F390" s="5"/>
      <c r="G390" s="5"/>
    </row>
    <row r="391" spans="1:7" ht="15">
      <c r="A391" s="5"/>
      <c r="B391" s="5"/>
      <c r="C391" s="5"/>
      <c r="D391" s="5"/>
      <c r="E391" s="5"/>
      <c r="F391" s="5"/>
      <c r="G391" s="5"/>
    </row>
    <row r="392" spans="1:7" ht="15">
      <c r="A392" s="5"/>
      <c r="B392" s="5"/>
      <c r="C392" s="5"/>
      <c r="D392" s="5"/>
      <c r="E392" s="5"/>
      <c r="F392" s="5"/>
      <c r="G392" s="5"/>
    </row>
    <row r="393" spans="1:7" ht="15">
      <c r="A393" s="5"/>
      <c r="B393" s="5"/>
      <c r="C393" s="5"/>
      <c r="D393" s="5"/>
      <c r="E393" s="5"/>
      <c r="F393" s="5"/>
      <c r="G393" s="5"/>
    </row>
    <row r="394" spans="1:7" ht="15">
      <c r="A394" s="5"/>
      <c r="B394" s="5"/>
      <c r="C394" s="5"/>
      <c r="D394" s="5"/>
      <c r="E394" s="5"/>
      <c r="F394" s="5"/>
      <c r="G394" s="5"/>
    </row>
    <row r="395" spans="1:7" ht="15">
      <c r="A395" s="5"/>
      <c r="B395" s="5"/>
      <c r="C395" s="5"/>
      <c r="D395" s="5"/>
      <c r="E395" s="5"/>
      <c r="F395" s="5"/>
      <c r="G395" s="5"/>
    </row>
    <row r="396" spans="1:7" ht="15">
      <c r="A396" s="5"/>
      <c r="B396" s="5"/>
      <c r="C396" s="5"/>
      <c r="D396" s="5"/>
      <c r="E396" s="5"/>
      <c r="F396" s="5"/>
      <c r="G396" s="5"/>
    </row>
    <row r="397" spans="1:7" ht="15">
      <c r="A397" s="5"/>
      <c r="B397" s="5"/>
      <c r="C397" s="5"/>
      <c r="D397" s="5"/>
      <c r="E397" s="5"/>
      <c r="F397" s="5"/>
      <c r="G397" s="5"/>
    </row>
    <row r="398" spans="1:7" ht="15">
      <c r="A398" s="5"/>
      <c r="B398" s="5"/>
      <c r="C398" s="5"/>
      <c r="D398" s="5"/>
      <c r="E398" s="5"/>
      <c r="F398" s="5"/>
      <c r="G398" s="5"/>
    </row>
    <row r="399" spans="1:7" ht="15">
      <c r="A399" s="5"/>
      <c r="B399" s="5"/>
      <c r="C399" s="5"/>
      <c r="D399" s="5"/>
      <c r="E399" s="5"/>
      <c r="F399" s="5"/>
      <c r="G399" s="5"/>
    </row>
    <row r="400" spans="1:7" ht="15">
      <c r="A400" s="5"/>
      <c r="B400" s="5"/>
      <c r="C400" s="5"/>
      <c r="D400" s="5"/>
      <c r="E400" s="5"/>
      <c r="F400" s="5"/>
      <c r="G400" s="5"/>
    </row>
    <row r="401" spans="1:7" ht="15">
      <c r="A401" s="5"/>
      <c r="B401" s="5"/>
      <c r="C401" s="5"/>
      <c r="D401" s="5"/>
      <c r="E401" s="5"/>
      <c r="F401" s="5"/>
      <c r="G401" s="5"/>
    </row>
    <row r="402" spans="1:7" ht="15">
      <c r="A402" s="5"/>
      <c r="B402" s="5"/>
      <c r="C402" s="5"/>
      <c r="D402" s="5"/>
      <c r="E402" s="5"/>
      <c r="F402" s="5"/>
      <c r="G402" s="5"/>
    </row>
    <row r="403" spans="1:7" ht="15">
      <c r="A403" s="5"/>
      <c r="B403" s="5"/>
      <c r="C403" s="5"/>
      <c r="D403" s="5"/>
      <c r="E403" s="5"/>
      <c r="F403" s="5"/>
      <c r="G403" s="5"/>
    </row>
    <row r="404" spans="1:7" ht="15">
      <c r="A404" s="5"/>
      <c r="B404" s="5"/>
      <c r="C404" s="5"/>
      <c r="D404" s="5"/>
      <c r="E404" s="5"/>
      <c r="F404" s="5"/>
      <c r="G404" s="5"/>
    </row>
    <row r="405" spans="1:7" ht="15">
      <c r="A405" s="5"/>
      <c r="B405" s="5"/>
      <c r="C405" s="5"/>
      <c r="D405" s="5"/>
      <c r="E405" s="5"/>
      <c r="F405" s="5"/>
      <c r="G405" s="5"/>
    </row>
    <row r="406" spans="1:7" ht="15">
      <c r="A406" s="5"/>
      <c r="B406" s="5"/>
      <c r="C406" s="5"/>
      <c r="D406" s="5"/>
      <c r="E406" s="5"/>
      <c r="F406" s="5"/>
      <c r="G406" s="5"/>
    </row>
    <row r="407" spans="1:7" ht="15">
      <c r="A407" s="5"/>
      <c r="B407" s="5"/>
      <c r="C407" s="5"/>
      <c r="D407" s="5"/>
      <c r="E407" s="5"/>
      <c r="F407" s="5"/>
      <c r="G407" s="5"/>
    </row>
    <row r="408" spans="1:7" ht="15">
      <c r="A408" s="5"/>
      <c r="B408" s="5"/>
      <c r="C408" s="5"/>
      <c r="D408" s="5"/>
      <c r="E408" s="5"/>
      <c r="F408" s="5"/>
      <c r="G408" s="5"/>
    </row>
    <row r="409" spans="1:7" ht="15">
      <c r="A409" s="5"/>
      <c r="B409" s="5"/>
      <c r="C409" s="5"/>
      <c r="D409" s="5"/>
      <c r="E409" s="5"/>
      <c r="F409" s="5"/>
      <c r="G409" s="5"/>
    </row>
    <row r="410" spans="1:7" ht="15">
      <c r="A410" s="5"/>
      <c r="B410" s="5"/>
      <c r="C410" s="5"/>
      <c r="D410" s="5"/>
      <c r="E410" s="5"/>
      <c r="F410" s="5"/>
      <c r="G410" s="5"/>
    </row>
    <row r="411" spans="1:7" ht="15">
      <c r="A411" s="5"/>
      <c r="B411" s="5"/>
      <c r="C411" s="5"/>
      <c r="D411" s="5"/>
      <c r="E411" s="5"/>
      <c r="F411" s="5"/>
      <c r="G411" s="5"/>
    </row>
    <row r="412" spans="1:7" ht="15">
      <c r="A412" s="5"/>
      <c r="B412" s="5"/>
      <c r="C412" s="5"/>
      <c r="D412" s="5"/>
      <c r="E412" s="5"/>
      <c r="F412" s="5"/>
      <c r="G412" s="5"/>
    </row>
    <row r="413" spans="1:7" ht="15">
      <c r="A413" s="5"/>
      <c r="B413" s="5"/>
      <c r="C413" s="5"/>
      <c r="D413" s="5"/>
      <c r="E413" s="5"/>
      <c r="F413" s="5"/>
      <c r="G413" s="5"/>
    </row>
    <row r="414" spans="1:7" ht="15">
      <c r="A414" s="5"/>
      <c r="B414" s="5"/>
      <c r="C414" s="5"/>
      <c r="D414" s="5"/>
      <c r="E414" s="5"/>
      <c r="F414" s="5"/>
      <c r="G414" s="5"/>
    </row>
    <row r="415" spans="1:7" ht="15">
      <c r="A415" s="5"/>
      <c r="B415" s="5"/>
      <c r="C415" s="5"/>
      <c r="D415" s="5"/>
      <c r="E415" s="5"/>
      <c r="F415" s="5"/>
      <c r="G415" s="5"/>
    </row>
    <row r="416" spans="1:7" ht="15">
      <c r="A416" s="5"/>
      <c r="B416" s="5"/>
      <c r="C416" s="5"/>
      <c r="D416" s="5"/>
      <c r="E416" s="5"/>
      <c r="F416" s="5"/>
      <c r="G416" s="5"/>
    </row>
    <row r="417" spans="1:7" ht="15">
      <c r="A417" s="5"/>
      <c r="B417" s="5"/>
      <c r="C417" s="5"/>
      <c r="D417" s="5"/>
      <c r="E417" s="5"/>
      <c r="F417" s="5"/>
      <c r="G417" s="5"/>
    </row>
    <row r="418" spans="1:7" ht="15">
      <c r="A418" s="5"/>
      <c r="B418" s="5"/>
      <c r="C418" s="5"/>
      <c r="D418" s="5"/>
      <c r="E418" s="5"/>
      <c r="F418" s="5"/>
      <c r="G418" s="5"/>
    </row>
    <row r="419" spans="1:7" ht="15">
      <c r="A419" s="5"/>
      <c r="B419" s="5"/>
      <c r="C419" s="5"/>
      <c r="D419" s="5"/>
      <c r="E419" s="5"/>
      <c r="F419" s="5"/>
      <c r="G419" s="5"/>
    </row>
    <row r="420" spans="1:7" ht="15">
      <c r="A420" s="5"/>
      <c r="B420" s="5"/>
      <c r="C420" s="5"/>
      <c r="D420" s="5"/>
      <c r="E420" s="5"/>
      <c r="F420" s="5"/>
      <c r="G420" s="5"/>
    </row>
    <row r="421" spans="1:7" ht="15">
      <c r="A421" s="5"/>
      <c r="B421" s="5"/>
      <c r="C421" s="5"/>
      <c r="D421" s="5"/>
      <c r="E421" s="5"/>
      <c r="F421" s="5"/>
      <c r="G421" s="5"/>
    </row>
    <row r="422" spans="1:7" ht="15">
      <c r="A422" s="5"/>
      <c r="B422" s="5"/>
      <c r="C422" s="5"/>
      <c r="D422" s="5"/>
      <c r="E422" s="5"/>
      <c r="F422" s="5"/>
      <c r="G422" s="5"/>
    </row>
    <row r="423" spans="1:7" ht="15">
      <c r="A423" s="5"/>
      <c r="B423" s="5"/>
      <c r="C423" s="5"/>
      <c r="D423" s="5"/>
      <c r="E423" s="5"/>
      <c r="F423" s="5"/>
      <c r="G423" s="5"/>
    </row>
    <row r="424" spans="1:7" ht="15">
      <c r="A424" s="5"/>
      <c r="B424" s="5"/>
      <c r="C424" s="5"/>
      <c r="D424" s="5"/>
      <c r="E424" s="5"/>
      <c r="F424" s="5"/>
      <c r="G424" s="5"/>
    </row>
    <row r="425" spans="1:7" ht="15">
      <c r="A425" s="5"/>
      <c r="B425" s="5"/>
      <c r="C425" s="5"/>
      <c r="D425" s="5"/>
      <c r="E425" s="5"/>
      <c r="F425" s="5"/>
      <c r="G425" s="5"/>
    </row>
    <row r="426" spans="1:7" ht="15">
      <c r="A426" s="5"/>
      <c r="B426" s="5"/>
      <c r="C426" s="5"/>
      <c r="D426" s="5"/>
      <c r="E426" s="5"/>
      <c r="F426" s="5"/>
      <c r="G426" s="5"/>
    </row>
    <row r="427" spans="1:7" ht="15">
      <c r="A427" s="5"/>
      <c r="B427" s="5"/>
      <c r="C427" s="5"/>
      <c r="D427" s="5"/>
      <c r="E427" s="5"/>
      <c r="F427" s="5"/>
      <c r="G427" s="5"/>
    </row>
    <row r="428" spans="1:7" ht="15">
      <c r="A428" s="5"/>
      <c r="B428" s="5"/>
      <c r="C428" s="5"/>
      <c r="D428" s="5"/>
      <c r="E428" s="5"/>
      <c r="F428" s="5"/>
      <c r="G428" s="5"/>
    </row>
    <row r="429" spans="1:7" ht="15">
      <c r="A429" s="5"/>
      <c r="B429" s="5"/>
      <c r="C429" s="5"/>
      <c r="D429" s="5"/>
      <c r="E429" s="5"/>
      <c r="F429" s="5"/>
      <c r="G429" s="5"/>
    </row>
    <row r="430" spans="1:7" ht="15">
      <c r="A430" s="5"/>
      <c r="B430" s="5"/>
      <c r="C430" s="5"/>
      <c r="D430" s="5"/>
      <c r="E430" s="5"/>
      <c r="F430" s="5"/>
      <c r="G430" s="5"/>
    </row>
    <row r="431" spans="1:7" ht="15">
      <c r="A431" s="5"/>
      <c r="B431" s="5"/>
      <c r="C431" s="5"/>
      <c r="D431" s="5"/>
      <c r="E431" s="5"/>
      <c r="F431" s="5"/>
      <c r="G431" s="5"/>
    </row>
    <row r="432" spans="1:7" ht="15">
      <c r="A432" s="5"/>
      <c r="B432" s="5"/>
      <c r="C432" s="5"/>
      <c r="D432" s="5"/>
      <c r="E432" s="5"/>
      <c r="F432" s="5"/>
      <c r="G432" s="5"/>
    </row>
    <row r="433" spans="1:7" ht="15">
      <c r="A433" s="5"/>
      <c r="B433" s="5"/>
      <c r="C433" s="5"/>
      <c r="D433" s="5"/>
      <c r="E433" s="5"/>
      <c r="F433" s="5"/>
      <c r="G433" s="5"/>
    </row>
    <row r="434" spans="1:7" ht="15">
      <c r="A434" s="5"/>
      <c r="B434" s="5"/>
      <c r="C434" s="5"/>
      <c r="D434" s="5"/>
      <c r="E434" s="5"/>
      <c r="F434" s="5"/>
      <c r="G434" s="5"/>
    </row>
    <row r="435" spans="1:7" ht="15">
      <c r="A435" s="5"/>
      <c r="B435" s="5"/>
      <c r="C435" s="5"/>
      <c r="D435" s="5"/>
      <c r="E435" s="5"/>
      <c r="F435" s="5"/>
      <c r="G435" s="5"/>
    </row>
    <row r="436" spans="1:7" ht="15">
      <c r="A436" s="5"/>
      <c r="B436" s="5"/>
      <c r="C436" s="5"/>
      <c r="D436" s="5"/>
      <c r="E436" s="5"/>
      <c r="F436" s="5"/>
      <c r="G436" s="5"/>
    </row>
    <row r="437" spans="1:7" ht="15">
      <c r="A437" s="5"/>
      <c r="B437" s="5"/>
      <c r="C437" s="5"/>
      <c r="D437" s="5"/>
      <c r="E437" s="5"/>
      <c r="F437" s="5"/>
      <c r="G437" s="5"/>
    </row>
    <row r="438" spans="1:7" ht="15">
      <c r="A438" s="5"/>
      <c r="B438" s="5"/>
      <c r="C438" s="5"/>
      <c r="D438" s="5"/>
      <c r="E438" s="5"/>
      <c r="F438" s="5"/>
      <c r="G438" s="5"/>
    </row>
    <row r="439" spans="1:7" ht="15">
      <c r="A439" s="5"/>
      <c r="B439" s="5"/>
      <c r="C439" s="5"/>
      <c r="D439" s="5"/>
      <c r="E439" s="5"/>
      <c r="F439" s="5"/>
      <c r="G439" s="5"/>
    </row>
    <row r="440" spans="1:7" ht="15">
      <c r="A440" s="5"/>
      <c r="B440" s="5"/>
      <c r="C440" s="5"/>
      <c r="D440" s="5"/>
      <c r="E440" s="5"/>
      <c r="F440" s="5"/>
      <c r="G440" s="5"/>
    </row>
    <row r="441" spans="1:7" ht="15">
      <c r="A441" s="5"/>
      <c r="B441" s="5"/>
      <c r="C441" s="5"/>
      <c r="D441" s="5"/>
      <c r="E441" s="5"/>
      <c r="F441" s="5"/>
      <c r="G441" s="5"/>
    </row>
    <row r="442" spans="1:7" ht="15">
      <c r="A442" s="5"/>
      <c r="B442" s="5"/>
      <c r="C442" s="5"/>
      <c r="D442" s="5"/>
      <c r="E442" s="5"/>
      <c r="F442" s="5"/>
      <c r="G442" s="5"/>
    </row>
    <row r="443" spans="1:7" ht="15">
      <c r="A443" s="5"/>
      <c r="B443" s="5"/>
      <c r="C443" s="5"/>
      <c r="D443" s="5"/>
      <c r="E443" s="5"/>
      <c r="F443" s="5"/>
      <c r="G443" s="5"/>
    </row>
    <row r="444" spans="1:7" ht="15">
      <c r="A444" s="5"/>
      <c r="B444" s="5"/>
      <c r="C444" s="5"/>
      <c r="D444" s="5"/>
      <c r="E444" s="5"/>
      <c r="F444" s="5"/>
      <c r="G444" s="5"/>
    </row>
    <row r="445" spans="1:7" ht="15">
      <c r="A445" s="5"/>
      <c r="B445" s="5"/>
      <c r="C445" s="5"/>
      <c r="D445" s="5"/>
      <c r="E445" s="5"/>
      <c r="F445" s="5"/>
      <c r="G445" s="5"/>
    </row>
    <row r="446" spans="1:7" ht="15">
      <c r="A446" s="5"/>
      <c r="B446" s="5"/>
      <c r="C446" s="5"/>
      <c r="D446" s="5"/>
      <c r="E446" s="5"/>
      <c r="F446" s="5"/>
      <c r="G446" s="5"/>
    </row>
    <row r="447" spans="1:7" ht="15">
      <c r="A447" s="5"/>
      <c r="B447" s="5"/>
      <c r="C447" s="5"/>
      <c r="D447" s="5"/>
      <c r="E447" s="5"/>
      <c r="F447" s="5"/>
      <c r="G447" s="5"/>
    </row>
    <row r="448" spans="1:7" ht="15">
      <c r="A448" s="5"/>
      <c r="B448" s="5"/>
      <c r="C448" s="5"/>
      <c r="D448" s="5"/>
      <c r="E448" s="5"/>
      <c r="F448" s="5"/>
      <c r="G448" s="5"/>
    </row>
    <row r="449" spans="1:7" ht="15">
      <c r="A449" s="5"/>
      <c r="B449" s="5"/>
      <c r="C449" s="5"/>
      <c r="D449" s="5"/>
      <c r="E449" s="5"/>
      <c r="F449" s="5"/>
      <c r="G449" s="5"/>
    </row>
    <row r="450" spans="1:7" ht="15">
      <c r="A450" s="5"/>
      <c r="B450" s="5"/>
      <c r="C450" s="5"/>
      <c r="D450" s="5"/>
      <c r="E450" s="5"/>
      <c r="F450" s="5"/>
      <c r="G450" s="5"/>
    </row>
    <row r="451" spans="1:7" ht="15">
      <c r="A451" s="5"/>
      <c r="B451" s="5"/>
      <c r="C451" s="5"/>
      <c r="D451" s="5"/>
      <c r="E451" s="5"/>
      <c r="F451" s="5"/>
      <c r="G451" s="5"/>
    </row>
    <row r="452" spans="1:7" ht="15">
      <c r="A452" s="5"/>
      <c r="B452" s="5"/>
      <c r="C452" s="5"/>
      <c r="D452" s="5"/>
      <c r="E452" s="5"/>
      <c r="F452" s="5"/>
      <c r="G452" s="5"/>
    </row>
    <row r="453" spans="1:7" ht="15">
      <c r="A453" s="5"/>
      <c r="B453" s="5"/>
      <c r="C453" s="5"/>
      <c r="D453" s="5"/>
      <c r="E453" s="5"/>
      <c r="F453" s="5"/>
      <c r="G453" s="5"/>
    </row>
    <row r="454" spans="1:7" ht="15">
      <c r="A454" s="5"/>
      <c r="B454" s="5"/>
      <c r="C454" s="5"/>
      <c r="D454" s="5"/>
      <c r="E454" s="5"/>
      <c r="F454" s="5"/>
      <c r="G454" s="5"/>
    </row>
    <row r="455" spans="1:7" ht="15">
      <c r="A455" s="5"/>
      <c r="B455" s="5"/>
      <c r="C455" s="5"/>
      <c r="D455" s="5"/>
      <c r="E455" s="5"/>
      <c r="F455" s="5"/>
      <c r="G455" s="5"/>
    </row>
    <row r="456" spans="1:7" ht="15">
      <c r="A456" s="5"/>
      <c r="B456" s="5"/>
      <c r="C456" s="5"/>
      <c r="D456" s="5"/>
      <c r="E456" s="5"/>
      <c r="F456" s="5"/>
      <c r="G456" s="5"/>
    </row>
    <row r="457" spans="1:7" ht="15">
      <c r="A457" s="5"/>
      <c r="B457" s="5"/>
      <c r="C457" s="5"/>
      <c r="D457" s="5"/>
      <c r="E457" s="5"/>
      <c r="F457" s="5"/>
      <c r="G457" s="5"/>
    </row>
    <row r="458" spans="1:7" ht="15">
      <c r="A458" s="5"/>
      <c r="B458" s="5"/>
      <c r="C458" s="5"/>
      <c r="D458" s="5"/>
      <c r="E458" s="5"/>
      <c r="F458" s="5"/>
      <c r="G458" s="5"/>
    </row>
    <row r="459" spans="1:7" ht="15">
      <c r="A459" s="5"/>
      <c r="B459" s="5"/>
      <c r="C459" s="5"/>
      <c r="D459" s="5"/>
      <c r="E459" s="5"/>
      <c r="F459" s="5"/>
      <c r="G459" s="5"/>
    </row>
    <row r="460" spans="1:7" ht="15">
      <c r="A460" s="5"/>
      <c r="B460" s="5"/>
      <c r="C460" s="5"/>
      <c r="D460" s="5"/>
      <c r="E460" s="5"/>
      <c r="F460" s="5"/>
      <c r="G460" s="5"/>
    </row>
    <row r="461" spans="1:7" ht="15">
      <c r="A461" s="5"/>
      <c r="B461" s="5"/>
      <c r="C461" s="5"/>
      <c r="D461" s="5"/>
      <c r="E461" s="5"/>
      <c r="F461" s="5"/>
      <c r="G461" s="5"/>
    </row>
    <row r="462" spans="1:7" ht="15">
      <c r="A462" s="5"/>
      <c r="B462" s="5"/>
      <c r="C462" s="5"/>
      <c r="D462" s="5"/>
      <c r="E462" s="5"/>
      <c r="F462" s="5"/>
      <c r="G462" s="5"/>
    </row>
    <row r="463" spans="1:7" ht="15">
      <c r="A463" s="5"/>
      <c r="B463" s="5"/>
      <c r="C463" s="5"/>
      <c r="D463" s="5"/>
      <c r="E463" s="5"/>
      <c r="F463" s="5"/>
      <c r="G463" s="5"/>
    </row>
    <row r="464" spans="1:7" ht="15">
      <c r="A464" s="5"/>
      <c r="B464" s="5"/>
      <c r="C464" s="5"/>
      <c r="D464" s="5"/>
      <c r="E464" s="5"/>
      <c r="F464" s="5"/>
      <c r="G464" s="5"/>
    </row>
    <row r="465" spans="1:7" ht="15">
      <c r="A465" s="5"/>
      <c r="B465" s="5"/>
      <c r="C465" s="5"/>
      <c r="D465" s="5"/>
      <c r="E465" s="5"/>
      <c r="F465" s="5"/>
      <c r="G465" s="5"/>
    </row>
    <row r="466" spans="1:7" ht="15">
      <c r="A466" s="5"/>
      <c r="B466" s="5"/>
      <c r="C466" s="5"/>
      <c r="D466" s="5"/>
      <c r="E466" s="5"/>
      <c r="F466" s="5"/>
      <c r="G466" s="5"/>
    </row>
    <row r="467" spans="1:7" ht="15">
      <c r="A467" s="5"/>
      <c r="B467" s="5"/>
      <c r="C467" s="5"/>
      <c r="D467" s="5"/>
      <c r="E467" s="5"/>
      <c r="F467" s="5"/>
      <c r="G467" s="5"/>
    </row>
    <row r="468" spans="1:7" ht="15">
      <c r="A468" s="5"/>
      <c r="B468" s="5"/>
      <c r="C468" s="5"/>
      <c r="D468" s="5"/>
      <c r="E468" s="5"/>
      <c r="F468" s="5"/>
      <c r="G468" s="5"/>
    </row>
    <row r="469" spans="1:7" ht="15">
      <c r="A469" s="5"/>
      <c r="B469" s="5"/>
      <c r="C469" s="5"/>
      <c r="D469" s="5"/>
      <c r="E469" s="5"/>
      <c r="F469" s="5"/>
      <c r="G469" s="5"/>
    </row>
    <row r="470" spans="1:7" ht="15">
      <c r="A470" s="5"/>
      <c r="B470" s="5"/>
      <c r="C470" s="5"/>
      <c r="D470" s="5"/>
      <c r="E470" s="5"/>
      <c r="F470" s="5"/>
      <c r="G470" s="5"/>
    </row>
    <row r="471" spans="1:7" ht="15">
      <c r="A471" s="5"/>
      <c r="B471" s="5"/>
      <c r="C471" s="5"/>
      <c r="D471" s="5"/>
      <c r="E471" s="5"/>
      <c r="F471" s="5"/>
      <c r="G471" s="5"/>
    </row>
    <row r="472" spans="1:7" ht="15">
      <c r="A472" s="5"/>
      <c r="B472" s="5"/>
      <c r="C472" s="5"/>
      <c r="D472" s="5"/>
      <c r="E472" s="5"/>
      <c r="F472" s="5"/>
      <c r="G472" s="5"/>
    </row>
    <row r="473" spans="1:7" ht="15">
      <c r="A473" s="5"/>
      <c r="B473" s="5"/>
      <c r="C473" s="5"/>
      <c r="D473" s="5"/>
      <c r="E473" s="5"/>
      <c r="F473" s="5"/>
      <c r="G473" s="5"/>
    </row>
    <row r="474" spans="1:7" ht="15">
      <c r="A474" s="5"/>
      <c r="B474" s="5"/>
      <c r="C474" s="5"/>
      <c r="D474" s="5"/>
      <c r="E474" s="5"/>
      <c r="F474" s="5"/>
      <c r="G474" s="5"/>
    </row>
    <row r="475" spans="1:7" ht="15">
      <c r="A475" s="5"/>
      <c r="B475" s="5"/>
      <c r="C475" s="5"/>
      <c r="D475" s="5"/>
      <c r="E475" s="5"/>
      <c r="F475" s="5"/>
      <c r="G475" s="5"/>
    </row>
    <row r="476" spans="1:7" ht="15">
      <c r="A476" s="5"/>
      <c r="B476" s="5"/>
      <c r="C476" s="5"/>
      <c r="D476" s="5"/>
      <c r="E476" s="5"/>
      <c r="F476" s="5"/>
      <c r="G476" s="5"/>
    </row>
    <row r="477" spans="1:7" ht="15">
      <c r="A477" s="5"/>
      <c r="B477" s="5"/>
      <c r="C477" s="5"/>
      <c r="D477" s="5"/>
      <c r="E477" s="5"/>
      <c r="F477" s="5"/>
      <c r="G477" s="5"/>
    </row>
    <row r="478" spans="1:7" ht="15">
      <c r="A478" s="5"/>
      <c r="B478" s="5"/>
      <c r="C478" s="5"/>
      <c r="D478" s="5"/>
      <c r="E478" s="5"/>
      <c r="F478" s="5"/>
      <c r="G478" s="5"/>
    </row>
    <row r="479" spans="1:7" ht="15">
      <c r="A479" s="5"/>
      <c r="B479" s="5"/>
      <c r="C479" s="5"/>
      <c r="D479" s="5"/>
      <c r="E479" s="5"/>
      <c r="F479" s="5"/>
      <c r="G479" s="5"/>
    </row>
    <row r="480" spans="1:7" ht="15">
      <c r="A480" s="5"/>
      <c r="B480" s="5"/>
      <c r="C480" s="5"/>
      <c r="D480" s="5"/>
      <c r="E480" s="5"/>
      <c r="F480" s="5"/>
      <c r="G480" s="5"/>
    </row>
    <row r="481" spans="1:7" ht="15">
      <c r="A481" s="5"/>
      <c r="B481" s="5"/>
      <c r="C481" s="5"/>
      <c r="D481" s="5"/>
      <c r="E481" s="5"/>
      <c r="F481" s="5"/>
      <c r="G481" s="5"/>
    </row>
    <row r="482" spans="1:7" ht="15">
      <c r="A482" s="5"/>
      <c r="B482" s="5"/>
      <c r="C482" s="5"/>
      <c r="D482" s="5"/>
      <c r="E482" s="5"/>
      <c r="F482" s="5"/>
      <c r="G482" s="5"/>
    </row>
    <row r="483" spans="1:7" ht="15">
      <c r="A483" s="5"/>
      <c r="B483" s="5"/>
      <c r="C483" s="5"/>
      <c r="D483" s="5"/>
      <c r="E483" s="5"/>
      <c r="F483" s="5"/>
      <c r="G483" s="5"/>
    </row>
    <row r="484" spans="1:7" ht="15">
      <c r="A484" s="5"/>
      <c r="B484" s="5"/>
      <c r="C484" s="5"/>
      <c r="D484" s="5"/>
      <c r="E484" s="5"/>
      <c r="F484" s="5"/>
      <c r="G484" s="5"/>
    </row>
    <row r="485" spans="1:7" ht="15">
      <c r="A485" s="5"/>
      <c r="B485" s="5"/>
      <c r="C485" s="5"/>
      <c r="D485" s="5"/>
      <c r="E485" s="5"/>
      <c r="F485" s="5"/>
      <c r="G485" s="5"/>
    </row>
    <row r="486" spans="1:7" ht="15">
      <c r="A486" s="5"/>
      <c r="B486" s="5"/>
      <c r="C486" s="5"/>
      <c r="D486" s="5"/>
      <c r="E486" s="5"/>
      <c r="F486" s="5"/>
      <c r="G486" s="5"/>
    </row>
    <row r="487" spans="1:7" ht="15">
      <c r="A487" s="5"/>
      <c r="B487" s="5"/>
      <c r="C487" s="5"/>
      <c r="D487" s="5"/>
      <c r="E487" s="5"/>
      <c r="F487" s="5"/>
      <c r="G487" s="5"/>
    </row>
    <row r="488" spans="1:7" ht="15">
      <c r="A488" s="5"/>
      <c r="B488" s="5"/>
      <c r="C488" s="5"/>
      <c r="D488" s="5"/>
      <c r="E488" s="5"/>
      <c r="F488" s="5"/>
      <c r="G488" s="5"/>
    </row>
    <row r="489" spans="1:7" ht="15">
      <c r="A489" s="5"/>
      <c r="B489" s="5"/>
      <c r="C489" s="5"/>
      <c r="D489" s="5"/>
      <c r="E489" s="5"/>
      <c r="F489" s="5"/>
      <c r="G489" s="5"/>
    </row>
    <row r="490" spans="1:7" ht="15">
      <c r="A490" s="5"/>
      <c r="B490" s="5"/>
      <c r="C490" s="5"/>
      <c r="D490" s="5"/>
      <c r="E490" s="5"/>
      <c r="F490" s="5"/>
      <c r="G490" s="5"/>
    </row>
    <row r="491" spans="1:7" ht="15">
      <c r="A491" s="5"/>
      <c r="B491" s="5"/>
      <c r="C491" s="5"/>
      <c r="D491" s="5"/>
      <c r="E491" s="5"/>
      <c r="F491" s="5"/>
      <c r="G491" s="5"/>
    </row>
    <row r="492" spans="1:7" ht="15">
      <c r="A492" s="5"/>
      <c r="B492" s="5"/>
      <c r="C492" s="5"/>
      <c r="D492" s="5"/>
      <c r="E492" s="5"/>
      <c r="F492" s="5"/>
      <c r="G492" s="5"/>
    </row>
    <row r="493" spans="1:7" ht="15">
      <c r="A493" s="5"/>
      <c r="B493" s="5"/>
      <c r="C493" s="5"/>
      <c r="D493" s="5"/>
      <c r="E493" s="5"/>
      <c r="F493" s="5"/>
      <c r="G493" s="5"/>
    </row>
    <row r="494" spans="1:7" ht="15">
      <c r="A494" s="5"/>
      <c r="B494" s="5"/>
      <c r="C494" s="5"/>
      <c r="D494" s="5"/>
      <c r="E494" s="5"/>
      <c r="F494" s="5"/>
      <c r="G494" s="5"/>
    </row>
    <row r="495" spans="1:7" ht="15">
      <c r="A495" s="5"/>
      <c r="B495" s="5"/>
      <c r="C495" s="5"/>
      <c r="D495" s="5"/>
      <c r="E495" s="5"/>
      <c r="F495" s="5"/>
      <c r="G495" s="5"/>
    </row>
    <row r="496" spans="1:7" ht="15">
      <c r="A496" s="5"/>
      <c r="B496" s="5"/>
      <c r="C496" s="5"/>
      <c r="D496" s="5"/>
      <c r="E496" s="5"/>
      <c r="F496" s="5"/>
      <c r="G496" s="5"/>
    </row>
    <row r="497" spans="1:7" ht="15">
      <c r="A497" s="5"/>
      <c r="B497" s="5"/>
      <c r="C497" s="5"/>
      <c r="D497" s="5"/>
      <c r="E497" s="5"/>
      <c r="F497" s="5"/>
      <c r="G497" s="5"/>
    </row>
    <row r="498" spans="1:7" ht="15">
      <c r="A498" s="5"/>
      <c r="B498" s="5"/>
      <c r="C498" s="5"/>
      <c r="D498" s="5"/>
      <c r="E498" s="5"/>
      <c r="F498" s="5"/>
      <c r="G498" s="5"/>
    </row>
    <row r="499" spans="1:7" ht="15">
      <c r="A499" s="5"/>
      <c r="B499" s="5"/>
      <c r="C499" s="5"/>
      <c r="D499" s="5"/>
      <c r="E499" s="5"/>
      <c r="F499" s="5"/>
      <c r="G499" s="5"/>
    </row>
    <row r="500" spans="1:7" ht="15">
      <c r="A500" s="5"/>
      <c r="B500" s="5"/>
      <c r="C500" s="5"/>
      <c r="D500" s="5"/>
      <c r="E500" s="5"/>
      <c r="F500" s="5"/>
      <c r="G500" s="5"/>
    </row>
    <row r="501" spans="1:7" ht="15">
      <c r="A501" s="5"/>
      <c r="B501" s="5"/>
      <c r="C501" s="5"/>
      <c r="D501" s="5"/>
      <c r="E501" s="5"/>
      <c r="F501" s="5"/>
      <c r="G501" s="5"/>
    </row>
    <row r="502" spans="1:7" ht="15">
      <c r="A502" s="5"/>
      <c r="B502" s="5"/>
      <c r="C502" s="5"/>
      <c r="D502" s="5"/>
      <c r="E502" s="5"/>
      <c r="F502" s="5"/>
      <c r="G502" s="5"/>
    </row>
    <row r="503" spans="1:7" ht="15">
      <c r="A503" s="5"/>
      <c r="B503" s="5"/>
      <c r="C503" s="5"/>
      <c r="D503" s="5"/>
      <c r="E503" s="5"/>
      <c r="F503" s="5"/>
      <c r="G503" s="5"/>
    </row>
    <row r="504" spans="1:7" ht="15">
      <c r="A504" s="5"/>
      <c r="B504" s="5"/>
      <c r="C504" s="5"/>
      <c r="D504" s="5"/>
      <c r="E504" s="5"/>
      <c r="F504" s="5"/>
      <c r="G504" s="5"/>
    </row>
    <row r="505" spans="1:7" ht="15">
      <c r="A505" s="5"/>
      <c r="B505" s="5"/>
      <c r="C505" s="5"/>
      <c r="D505" s="5"/>
      <c r="E505" s="5"/>
      <c r="F505" s="5"/>
      <c r="G505" s="5"/>
    </row>
    <row r="506" spans="1:7" ht="15">
      <c r="A506" s="5"/>
      <c r="B506" s="5"/>
      <c r="C506" s="5"/>
      <c r="D506" s="5"/>
      <c r="E506" s="5"/>
      <c r="F506" s="5"/>
      <c r="G506" s="5"/>
    </row>
    <row r="507" spans="1:7" ht="15">
      <c r="A507" s="5"/>
      <c r="B507" s="5"/>
      <c r="C507" s="5"/>
      <c r="D507" s="5"/>
      <c r="E507" s="5"/>
      <c r="F507" s="5"/>
      <c r="G507" s="5"/>
    </row>
    <row r="508" spans="1:7" ht="15">
      <c r="A508" s="5"/>
      <c r="B508" s="5"/>
      <c r="C508" s="5"/>
      <c r="D508" s="5"/>
      <c r="E508" s="5"/>
      <c r="F508" s="5"/>
      <c r="G508" s="5"/>
    </row>
    <row r="509" spans="1:7" ht="15">
      <c r="A509" s="5"/>
      <c r="B509" s="5"/>
      <c r="C509" s="5"/>
      <c r="D509" s="5"/>
      <c r="E509" s="5"/>
      <c r="F509" s="5"/>
      <c r="G509" s="5"/>
    </row>
    <row r="510" spans="1:7" ht="15">
      <c r="A510" s="5"/>
      <c r="B510" s="5"/>
      <c r="C510" s="5"/>
      <c r="D510" s="5"/>
      <c r="E510" s="5"/>
      <c r="F510" s="5"/>
      <c r="G510" s="5"/>
    </row>
    <row r="511" spans="1:7" ht="15">
      <c r="A511" s="5"/>
      <c r="B511" s="5"/>
      <c r="C511" s="5"/>
      <c r="D511" s="5"/>
      <c r="E511" s="5"/>
      <c r="F511" s="5"/>
      <c r="G511" s="5"/>
    </row>
    <row r="512" spans="1:7" ht="15">
      <c r="A512" s="5"/>
      <c r="B512" s="5"/>
      <c r="C512" s="5"/>
      <c r="D512" s="5"/>
      <c r="E512" s="5"/>
      <c r="F512" s="5"/>
      <c r="G512" s="5"/>
    </row>
    <row r="513" spans="1:7" ht="15">
      <c r="A513" s="5"/>
      <c r="B513" s="5"/>
      <c r="C513" s="5"/>
      <c r="D513" s="5"/>
      <c r="E513" s="5"/>
      <c r="F513" s="5"/>
      <c r="G513" s="5"/>
    </row>
    <row r="514" spans="1:7" ht="15">
      <c r="A514" s="5"/>
      <c r="B514" s="5"/>
      <c r="C514" s="5"/>
      <c r="D514" s="5"/>
      <c r="E514" s="5"/>
      <c r="F514" s="5"/>
      <c r="G514" s="5"/>
    </row>
    <row r="515" spans="1:7" ht="15">
      <c r="A515" s="5"/>
      <c r="B515" s="5"/>
      <c r="C515" s="5"/>
      <c r="D515" s="5"/>
      <c r="E515" s="5"/>
      <c r="F515" s="5"/>
      <c r="G515" s="5"/>
    </row>
    <row r="516" spans="1:7" ht="15">
      <c r="A516" s="5"/>
      <c r="B516" s="5"/>
      <c r="C516" s="5"/>
      <c r="D516" s="5"/>
      <c r="E516" s="5"/>
      <c r="F516" s="5"/>
      <c r="G516" s="5"/>
    </row>
    <row r="517" spans="1:7" ht="15">
      <c r="A517" s="5"/>
      <c r="B517" s="5"/>
      <c r="C517" s="5"/>
      <c r="D517" s="5"/>
      <c r="E517" s="5"/>
      <c r="F517" s="5"/>
      <c r="G517" s="5"/>
    </row>
    <row r="518" spans="1:7" ht="15">
      <c r="A518" s="5"/>
      <c r="B518" s="5"/>
      <c r="C518" s="5"/>
      <c r="D518" s="5"/>
      <c r="E518" s="5"/>
      <c r="F518" s="5"/>
      <c r="G518" s="5"/>
    </row>
    <row r="519" spans="1:7" ht="15">
      <c r="A519" s="5"/>
      <c r="B519" s="5"/>
      <c r="C519" s="5"/>
      <c r="D519" s="5"/>
      <c r="E519" s="5"/>
      <c r="F519" s="5"/>
      <c r="G519" s="5"/>
    </row>
    <row r="520" spans="1:7" ht="15">
      <c r="A520" s="5"/>
      <c r="B520" s="5"/>
      <c r="C520" s="5"/>
      <c r="D520" s="5"/>
      <c r="E520" s="5"/>
      <c r="F520" s="5"/>
      <c r="G520" s="5"/>
    </row>
    <row r="521" spans="1:7" ht="15">
      <c r="A521" s="5"/>
      <c r="B521" s="5"/>
      <c r="C521" s="5"/>
      <c r="D521" s="5"/>
      <c r="E521" s="5"/>
      <c r="F521" s="5"/>
      <c r="G521" s="5"/>
    </row>
    <row r="522" spans="1:7" ht="15">
      <c r="A522" s="5"/>
      <c r="B522" s="5"/>
      <c r="C522" s="5"/>
      <c r="D522" s="5"/>
      <c r="E522" s="5"/>
      <c r="F522" s="5"/>
      <c r="G522" s="5"/>
    </row>
    <row r="523" spans="1:7" ht="15">
      <c r="A523" s="5"/>
      <c r="B523" s="5"/>
      <c r="C523" s="5"/>
      <c r="D523" s="5"/>
      <c r="E523" s="5"/>
      <c r="F523" s="5"/>
      <c r="G523" s="5"/>
    </row>
    <row r="524" spans="1:7" ht="15">
      <c r="A524" s="5"/>
      <c r="B524" s="5"/>
      <c r="C524" s="5"/>
      <c r="D524" s="5"/>
      <c r="E524" s="5"/>
      <c r="F524" s="5"/>
      <c r="G524" s="5"/>
    </row>
    <row r="525" spans="1:7" ht="15">
      <c r="A525" s="5"/>
      <c r="B525" s="5"/>
      <c r="C525" s="5"/>
      <c r="D525" s="5"/>
      <c r="E525" s="5"/>
      <c r="F525" s="5"/>
      <c r="G525" s="5"/>
    </row>
    <row r="526" spans="1:7" ht="15">
      <c r="A526" s="5"/>
      <c r="B526" s="5"/>
      <c r="C526" s="5"/>
      <c r="D526" s="5"/>
      <c r="E526" s="5"/>
      <c r="F526" s="5"/>
      <c r="G526" s="5"/>
    </row>
    <row r="527" spans="1:7" ht="15">
      <c r="A527" s="5"/>
      <c r="B527" s="5"/>
      <c r="C527" s="5"/>
      <c r="D527" s="5"/>
      <c r="E527" s="5"/>
      <c r="F527" s="5"/>
      <c r="G527" s="5"/>
    </row>
    <row r="528" spans="1:7" ht="15">
      <c r="A528" s="5"/>
      <c r="B528" s="5"/>
      <c r="C528" s="5"/>
      <c r="D528" s="5"/>
      <c r="E528" s="5"/>
      <c r="F528" s="5"/>
      <c r="G528" s="5"/>
    </row>
    <row r="529" spans="1:7" ht="15">
      <c r="A529" s="5"/>
      <c r="B529" s="5"/>
      <c r="C529" s="5"/>
      <c r="D529" s="5"/>
      <c r="E529" s="5"/>
      <c r="F529" s="5"/>
      <c r="G529" s="5"/>
    </row>
    <row r="530" spans="1:7" ht="15">
      <c r="A530" s="5"/>
      <c r="B530" s="5"/>
      <c r="C530" s="5"/>
      <c r="D530" s="5"/>
      <c r="E530" s="5"/>
      <c r="F530" s="5"/>
      <c r="G530" s="5"/>
    </row>
    <row r="531" spans="1:7" ht="15">
      <c r="A531" s="5"/>
      <c r="B531" s="5"/>
      <c r="C531" s="5"/>
      <c r="D531" s="5"/>
      <c r="E531" s="5"/>
      <c r="F531" s="5"/>
      <c r="G531" s="5"/>
    </row>
    <row r="532" spans="1:7" ht="15">
      <c r="A532" s="5"/>
      <c r="B532" s="5"/>
      <c r="C532" s="5"/>
      <c r="D532" s="5"/>
      <c r="E532" s="5"/>
      <c r="F532" s="5"/>
      <c r="G532" s="5"/>
    </row>
    <row r="533" spans="1:7" ht="15">
      <c r="A533" s="5"/>
      <c r="B533" s="5"/>
      <c r="C533" s="5"/>
      <c r="D533" s="5"/>
      <c r="E533" s="5"/>
      <c r="F533" s="5"/>
      <c r="G533" s="5"/>
    </row>
    <row r="534" spans="1:7" ht="15">
      <c r="A534" s="5"/>
      <c r="B534" s="5"/>
      <c r="C534" s="5"/>
      <c r="D534" s="5"/>
      <c r="E534" s="5"/>
      <c r="F534" s="5"/>
      <c r="G534" s="5"/>
    </row>
    <row r="535" spans="1:7" ht="15">
      <c r="A535" s="5"/>
      <c r="B535" s="5"/>
      <c r="C535" s="5"/>
      <c r="D535" s="5"/>
      <c r="E535" s="5"/>
      <c r="F535" s="5"/>
      <c r="G535" s="5"/>
    </row>
    <row r="536" spans="1:7" ht="15">
      <c r="A536" s="5"/>
      <c r="B536" s="5"/>
      <c r="C536" s="5"/>
      <c r="D536" s="5"/>
      <c r="E536" s="5"/>
      <c r="F536" s="5"/>
      <c r="G536" s="5"/>
    </row>
    <row r="537" spans="1:7" ht="15">
      <c r="A537" s="5"/>
      <c r="B537" s="5"/>
      <c r="C537" s="5"/>
      <c r="D537" s="5"/>
      <c r="E537" s="5"/>
      <c r="F537" s="5"/>
      <c r="G537" s="5"/>
    </row>
    <row r="538" spans="1:7" ht="15">
      <c r="A538" s="5"/>
      <c r="B538" s="5"/>
      <c r="C538" s="5"/>
      <c r="D538" s="5"/>
      <c r="E538" s="5"/>
      <c r="F538" s="5"/>
      <c r="G538" s="5"/>
    </row>
    <row r="539" spans="1:7" ht="15">
      <c r="A539" s="5"/>
      <c r="B539" s="5"/>
      <c r="C539" s="5"/>
      <c r="D539" s="5"/>
      <c r="E539" s="5"/>
      <c r="F539" s="5"/>
      <c r="G539" s="5"/>
    </row>
    <row r="540" spans="1:7" ht="15">
      <c r="A540" s="5"/>
      <c r="B540" s="5"/>
      <c r="C540" s="5"/>
      <c r="D540" s="5"/>
      <c r="E540" s="5"/>
      <c r="F540" s="5"/>
      <c r="G540" s="5"/>
    </row>
    <row r="541" spans="1:7" ht="15">
      <c r="A541" s="5"/>
      <c r="B541" s="5"/>
      <c r="C541" s="5"/>
      <c r="D541" s="5"/>
      <c r="E541" s="5"/>
      <c r="F541" s="5"/>
      <c r="G541" s="5"/>
    </row>
    <row r="542" spans="1:7" ht="15">
      <c r="A542" s="5"/>
      <c r="B542" s="5"/>
      <c r="C542" s="5"/>
      <c r="D542" s="5"/>
      <c r="E542" s="5"/>
      <c r="F542" s="5"/>
      <c r="G542" s="5"/>
    </row>
    <row r="543" spans="1:7" ht="15">
      <c r="A543" s="5"/>
      <c r="B543" s="5"/>
      <c r="C543" s="5"/>
      <c r="D543" s="5"/>
      <c r="E543" s="5"/>
      <c r="F543" s="5"/>
      <c r="G543" s="5"/>
    </row>
    <row r="544" spans="1:7" ht="15">
      <c r="A544" s="5"/>
      <c r="B544" s="5"/>
      <c r="C544" s="5"/>
      <c r="D544" s="5"/>
      <c r="E544" s="5"/>
      <c r="F544" s="5"/>
      <c r="G544" s="5"/>
    </row>
    <row r="545" spans="1:7" ht="15">
      <c r="A545" s="5"/>
      <c r="B545" s="5"/>
      <c r="C545" s="5"/>
      <c r="D545" s="5"/>
      <c r="E545" s="5"/>
      <c r="F545" s="5"/>
      <c r="G545" s="5"/>
    </row>
    <row r="546" spans="1:7" ht="15">
      <c r="A546" s="5"/>
      <c r="B546" s="5"/>
      <c r="C546" s="5"/>
      <c r="D546" s="5"/>
      <c r="E546" s="5"/>
      <c r="F546" s="5"/>
      <c r="G546" s="5"/>
    </row>
    <row r="547" spans="1:7" ht="15">
      <c r="A547" s="5"/>
      <c r="B547" s="5"/>
      <c r="C547" s="5"/>
      <c r="D547" s="5"/>
      <c r="E547" s="5"/>
      <c r="F547" s="5"/>
      <c r="G547" s="5"/>
    </row>
    <row r="548" spans="1:7" ht="15">
      <c r="A548" s="5"/>
      <c r="B548" s="5"/>
      <c r="C548" s="5"/>
      <c r="D548" s="5"/>
      <c r="E548" s="5"/>
      <c r="F548" s="5"/>
      <c r="G548" s="5"/>
    </row>
    <row r="549" spans="1:7" ht="15">
      <c r="A549" s="5"/>
      <c r="B549" s="5"/>
      <c r="C549" s="5"/>
      <c r="D549" s="5"/>
      <c r="E549" s="5"/>
      <c r="F549" s="5"/>
      <c r="G549" s="5"/>
    </row>
    <row r="550" spans="1:7" ht="15">
      <c r="A550" s="5"/>
      <c r="B550" s="5"/>
      <c r="C550" s="5"/>
      <c r="D550" s="5"/>
      <c r="E550" s="5"/>
      <c r="F550" s="5"/>
      <c r="G550" s="5"/>
    </row>
    <row r="551" spans="1:7" ht="15">
      <c r="A551" s="5"/>
      <c r="B551" s="5"/>
      <c r="C551" s="5"/>
      <c r="D551" s="5"/>
      <c r="E551" s="5"/>
      <c r="F551" s="5"/>
      <c r="G551" s="5"/>
    </row>
    <row r="552" spans="1:7" ht="15">
      <c r="A552" s="5"/>
      <c r="B552" s="5"/>
      <c r="C552" s="5"/>
      <c r="D552" s="5"/>
      <c r="E552" s="5"/>
      <c r="F552" s="5"/>
      <c r="G552" s="5"/>
    </row>
    <row r="553" spans="1:7" ht="15">
      <c r="A553" s="5"/>
      <c r="B553" s="5"/>
      <c r="C553" s="5"/>
      <c r="D553" s="5"/>
      <c r="E553" s="5"/>
      <c r="F553" s="5"/>
      <c r="G553" s="5"/>
    </row>
    <row r="554" spans="1:7" ht="15">
      <c r="A554" s="5"/>
      <c r="B554" s="5"/>
      <c r="C554" s="5"/>
      <c r="D554" s="5"/>
      <c r="E554" s="5"/>
      <c r="F554" s="5"/>
      <c r="G554" s="5"/>
    </row>
    <row r="555" spans="1:7" ht="15">
      <c r="A555" s="5"/>
      <c r="B555" s="5"/>
      <c r="C555" s="5"/>
      <c r="D555" s="5"/>
      <c r="E555" s="5"/>
      <c r="F555" s="5"/>
      <c r="G555" s="5"/>
    </row>
    <row r="556" spans="1:7" ht="15">
      <c r="A556" s="5"/>
      <c r="B556" s="5"/>
      <c r="C556" s="5"/>
      <c r="D556" s="5"/>
      <c r="E556" s="5"/>
      <c r="F556" s="5"/>
      <c r="G556" s="5"/>
    </row>
    <row r="557" spans="1:7" ht="15">
      <c r="A557" s="5"/>
      <c r="B557" s="5"/>
      <c r="C557" s="5"/>
      <c r="D557" s="5"/>
      <c r="E557" s="5"/>
      <c r="F557" s="5"/>
      <c r="G557" s="5"/>
    </row>
    <row r="558" spans="1:7" ht="15">
      <c r="A558" s="5"/>
      <c r="B558" s="5"/>
      <c r="C558" s="5"/>
      <c r="D558" s="5"/>
      <c r="E558" s="5"/>
      <c r="F558" s="5"/>
      <c r="G558" s="5"/>
    </row>
    <row r="559" spans="1:7" ht="15">
      <c r="A559" s="5"/>
      <c r="B559" s="5"/>
      <c r="C559" s="5"/>
      <c r="D559" s="5"/>
      <c r="E559" s="5"/>
      <c r="F559" s="5"/>
      <c r="G559" s="5"/>
    </row>
    <row r="560" spans="1:7" ht="15">
      <c r="A560" s="5"/>
      <c r="B560" s="5"/>
      <c r="C560" s="5"/>
      <c r="D560" s="5"/>
      <c r="E560" s="5"/>
      <c r="F560" s="5"/>
      <c r="G560" s="5"/>
    </row>
    <row r="561" spans="1:7" ht="15">
      <c r="A561" s="5"/>
      <c r="B561" s="5"/>
      <c r="C561" s="5"/>
      <c r="D561" s="5"/>
      <c r="E561" s="5"/>
      <c r="F561" s="5"/>
      <c r="G561" s="5"/>
    </row>
    <row r="562" spans="1:7" ht="15">
      <c r="A562" s="5"/>
      <c r="B562" s="5"/>
      <c r="C562" s="5"/>
      <c r="D562" s="5"/>
      <c r="E562" s="5"/>
      <c r="F562" s="5"/>
      <c r="G562" s="5"/>
    </row>
    <row r="563" spans="1:7" ht="15">
      <c r="A563" s="5"/>
      <c r="B563" s="5"/>
      <c r="C563" s="5"/>
      <c r="D563" s="5"/>
      <c r="E563" s="5"/>
      <c r="F563" s="5"/>
      <c r="G563" s="5"/>
    </row>
    <row r="564" spans="1:7" ht="15">
      <c r="A564" s="5"/>
      <c r="B564" s="5"/>
      <c r="C564" s="5"/>
      <c r="D564" s="5"/>
      <c r="E564" s="5"/>
      <c r="F564" s="5"/>
      <c r="G564" s="5"/>
    </row>
    <row r="565" spans="1:7" ht="15">
      <c r="A565" s="5"/>
      <c r="B565" s="5"/>
      <c r="C565" s="5"/>
      <c r="D565" s="5"/>
      <c r="E565" s="5"/>
      <c r="F565" s="5"/>
      <c r="G565" s="5"/>
    </row>
    <row r="566" spans="1:7" ht="15">
      <c r="A566" s="5"/>
      <c r="B566" s="5"/>
      <c r="C566" s="5"/>
      <c r="D566" s="5"/>
      <c r="E566" s="5"/>
      <c r="F566" s="5"/>
      <c r="G566" s="5"/>
    </row>
    <row r="567" spans="1:7" ht="15">
      <c r="A567" s="5"/>
      <c r="B567" s="5"/>
      <c r="C567" s="5"/>
      <c r="D567" s="5"/>
      <c r="E567" s="5"/>
      <c r="F567" s="5"/>
      <c r="G567" s="5"/>
    </row>
    <row r="568" spans="1:7" ht="15">
      <c r="A568" s="5"/>
      <c r="B568" s="5"/>
      <c r="C568" s="5"/>
      <c r="D568" s="5"/>
      <c r="E568" s="5"/>
      <c r="F568" s="5"/>
      <c r="G568" s="5"/>
    </row>
    <row r="569" spans="1:7" ht="15">
      <c r="A569" s="5"/>
      <c r="B569" s="5"/>
      <c r="C569" s="5"/>
      <c r="D569" s="5"/>
      <c r="E569" s="5"/>
      <c r="F569" s="5"/>
      <c r="G569" s="5"/>
    </row>
    <row r="570" spans="1:7" ht="15">
      <c r="A570" s="5"/>
      <c r="B570" s="5"/>
      <c r="C570" s="5"/>
      <c r="D570" s="5"/>
      <c r="E570" s="5"/>
      <c r="F570" s="5"/>
      <c r="G570" s="5"/>
    </row>
    <row r="571" spans="1:7" ht="15">
      <c r="A571" s="5"/>
      <c r="B571" s="5"/>
      <c r="C571" s="5"/>
      <c r="D571" s="5"/>
      <c r="E571" s="5"/>
      <c r="F571" s="5"/>
      <c r="G571" s="5"/>
    </row>
    <row r="572" spans="1:7" ht="15">
      <c r="A572" s="5"/>
      <c r="B572" s="5"/>
      <c r="C572" s="5"/>
      <c r="D572" s="5"/>
      <c r="E572" s="5"/>
      <c r="F572" s="5"/>
      <c r="G572" s="5"/>
    </row>
    <row r="573" spans="1:7" ht="15">
      <c r="A573" s="5"/>
      <c r="B573" s="5"/>
      <c r="C573" s="5"/>
      <c r="D573" s="5"/>
      <c r="E573" s="5"/>
      <c r="F573" s="5"/>
      <c r="G573" s="5"/>
    </row>
    <row r="574" spans="1:7" ht="15">
      <c r="A574" s="5"/>
      <c r="B574" s="5"/>
      <c r="C574" s="5"/>
      <c r="D574" s="5"/>
      <c r="E574" s="5"/>
      <c r="F574" s="5"/>
      <c r="G574" s="5"/>
    </row>
    <row r="575" spans="1:7" ht="15">
      <c r="A575" s="5"/>
      <c r="B575" s="5"/>
      <c r="C575" s="5"/>
      <c r="D575" s="5"/>
      <c r="E575" s="5"/>
      <c r="F575" s="5"/>
      <c r="G575" s="5"/>
    </row>
    <row r="576" spans="1:7" ht="15">
      <c r="A576" s="5"/>
      <c r="B576" s="5"/>
      <c r="C576" s="5"/>
      <c r="D576" s="5"/>
      <c r="E576" s="5"/>
      <c r="F576" s="5"/>
      <c r="G576" s="5"/>
    </row>
    <row r="577" spans="1:7" ht="15">
      <c r="A577" s="5"/>
      <c r="B577" s="5"/>
      <c r="C577" s="5"/>
      <c r="D577" s="5"/>
      <c r="E577" s="5"/>
      <c r="F577" s="5"/>
      <c r="G577" s="5"/>
    </row>
    <row r="578" spans="1:7" ht="15">
      <c r="A578" s="5"/>
      <c r="B578" s="5"/>
      <c r="C578" s="5"/>
      <c r="D578" s="5"/>
      <c r="E578" s="5"/>
      <c r="F578" s="5"/>
      <c r="G578" s="5"/>
    </row>
    <row r="579" spans="1:7" ht="15">
      <c r="A579" s="5"/>
      <c r="B579" s="5"/>
      <c r="C579" s="5"/>
      <c r="D579" s="5"/>
      <c r="E579" s="5"/>
      <c r="F579" s="5"/>
      <c r="G579" s="5"/>
    </row>
    <row r="580" spans="1:7" ht="15">
      <c r="A580" s="5"/>
      <c r="B580" s="5"/>
      <c r="C580" s="5"/>
      <c r="D580" s="5"/>
      <c r="E580" s="5"/>
      <c r="F580" s="5"/>
      <c r="G580" s="5"/>
    </row>
    <row r="581" spans="1:7" ht="15">
      <c r="A581" s="5"/>
      <c r="B581" s="5"/>
      <c r="C581" s="5"/>
      <c r="D581" s="5"/>
      <c r="E581" s="5"/>
      <c r="F581" s="5"/>
      <c r="G581" s="5"/>
    </row>
    <row r="582" spans="1:7" ht="15">
      <c r="A582" s="5"/>
      <c r="B582" s="5"/>
      <c r="C582" s="5"/>
      <c r="D582" s="5"/>
      <c r="E582" s="5"/>
      <c r="F582" s="5"/>
      <c r="G582" s="5"/>
    </row>
    <row r="583" spans="1:7" ht="15">
      <c r="A583" s="5"/>
      <c r="B583" s="5"/>
      <c r="C583" s="5"/>
      <c r="D583" s="5"/>
      <c r="E583" s="5"/>
      <c r="F583" s="5"/>
      <c r="G583" s="5"/>
    </row>
    <row r="584" spans="1:7" ht="15">
      <c r="A584" s="5"/>
      <c r="B584" s="5"/>
      <c r="C584" s="5"/>
      <c r="D584" s="5"/>
      <c r="E584" s="5"/>
      <c r="F584" s="5"/>
      <c r="G584" s="5"/>
    </row>
    <row r="585" spans="1:7" ht="15">
      <c r="A585" s="5"/>
      <c r="B585" s="5"/>
      <c r="C585" s="5"/>
      <c r="D585" s="5"/>
      <c r="E585" s="5"/>
      <c r="F585" s="5"/>
      <c r="G585" s="5"/>
    </row>
    <row r="586" spans="1:7" ht="15">
      <c r="A586" s="5"/>
      <c r="B586" s="5"/>
      <c r="C586" s="5"/>
      <c r="D586" s="5"/>
      <c r="E586" s="5"/>
      <c r="F586" s="5"/>
      <c r="G586" s="5"/>
    </row>
    <row r="587" spans="1:7" ht="15">
      <c r="A587" s="5"/>
      <c r="B587" s="5"/>
      <c r="C587" s="5"/>
      <c r="D587" s="5"/>
      <c r="E587" s="5"/>
      <c r="F587" s="5"/>
      <c r="G587" s="5"/>
    </row>
    <row r="588" spans="1:7" ht="15">
      <c r="A588" s="5"/>
      <c r="B588" s="5"/>
      <c r="C588" s="5"/>
      <c r="D588" s="5"/>
      <c r="E588" s="5"/>
      <c r="F588" s="5"/>
      <c r="G588" s="5"/>
    </row>
    <row r="589" spans="1:7" ht="15">
      <c r="A589" s="5"/>
      <c r="B589" s="5"/>
      <c r="C589" s="5"/>
      <c r="D589" s="5"/>
      <c r="E589" s="5"/>
      <c r="F589" s="5"/>
      <c r="G589" s="5"/>
    </row>
    <row r="590" spans="1:7" ht="15">
      <c r="A590" s="5"/>
      <c r="B590" s="5"/>
      <c r="C590" s="5"/>
      <c r="D590" s="5"/>
      <c r="E590" s="5"/>
      <c r="F590" s="5"/>
      <c r="G590" s="5"/>
    </row>
    <row r="591" spans="1:7" ht="15">
      <c r="A591" s="5"/>
      <c r="B591" s="5"/>
      <c r="C591" s="5"/>
      <c r="D591" s="5"/>
      <c r="E591" s="5"/>
      <c r="F591" s="5"/>
      <c r="G591" s="5"/>
    </row>
    <row r="592" spans="1:7" ht="15">
      <c r="A592" s="5"/>
      <c r="B592" s="5"/>
      <c r="C592" s="5"/>
      <c r="D592" s="5"/>
      <c r="E592" s="5"/>
      <c r="F592" s="5"/>
      <c r="G592" s="5"/>
    </row>
    <row r="593" spans="1:7" ht="15">
      <c r="A593" s="5"/>
      <c r="B593" s="5"/>
      <c r="C593" s="5"/>
      <c r="D593" s="5"/>
      <c r="E593" s="5"/>
      <c r="F593" s="5"/>
      <c r="G593" s="5"/>
    </row>
    <row r="594" spans="1:7" ht="15">
      <c r="A594" s="5"/>
      <c r="B594" s="5"/>
      <c r="C594" s="5"/>
      <c r="D594" s="5"/>
      <c r="E594" s="5"/>
      <c r="F594" s="5"/>
      <c r="G594" s="5"/>
    </row>
    <row r="595" spans="1:7" ht="15">
      <c r="A595" s="5"/>
      <c r="B595" s="5"/>
      <c r="C595" s="5"/>
      <c r="D595" s="5"/>
      <c r="E595" s="5"/>
      <c r="F595" s="5"/>
      <c r="G595" s="5"/>
    </row>
    <row r="596" spans="1:7" ht="15">
      <c r="A596" s="5"/>
      <c r="B596" s="5"/>
      <c r="C596" s="5"/>
      <c r="D596" s="5"/>
      <c r="E596" s="5"/>
      <c r="F596" s="5"/>
      <c r="G596" s="5"/>
    </row>
    <row r="597" spans="1:7" ht="15">
      <c r="A597" s="5"/>
      <c r="B597" s="5"/>
      <c r="C597" s="5"/>
      <c r="D597" s="5"/>
      <c r="E597" s="5"/>
      <c r="F597" s="5"/>
      <c r="G597" s="5"/>
    </row>
    <row r="598" spans="1:7" ht="15">
      <c r="A598" s="5"/>
      <c r="B598" s="5"/>
      <c r="C598" s="5"/>
      <c r="D598" s="5"/>
      <c r="E598" s="5"/>
      <c r="F598" s="5"/>
      <c r="G598" s="5"/>
    </row>
    <row r="599" spans="1:7" ht="15">
      <c r="A599" s="5"/>
      <c r="B599" s="5"/>
      <c r="C599" s="5"/>
      <c r="D599" s="5"/>
      <c r="E599" s="5"/>
      <c r="F599" s="5"/>
      <c r="G599" s="5"/>
    </row>
    <row r="600" spans="1:7" ht="15">
      <c r="A600" s="5"/>
      <c r="B600" s="5"/>
      <c r="C600" s="5"/>
      <c r="D600" s="5"/>
      <c r="E600" s="5"/>
      <c r="F600" s="5"/>
      <c r="G600" s="5"/>
    </row>
    <row r="601" spans="1:7" ht="15">
      <c r="A601" s="5"/>
      <c r="B601" s="5"/>
      <c r="C601" s="5"/>
      <c r="D601" s="5"/>
      <c r="E601" s="5"/>
      <c r="F601" s="5"/>
      <c r="G601" s="5"/>
    </row>
    <row r="602" spans="1:7" ht="15">
      <c r="A602" s="5"/>
      <c r="B602" s="5"/>
      <c r="C602" s="5"/>
      <c r="D602" s="5"/>
      <c r="E602" s="5"/>
      <c r="F602" s="5"/>
      <c r="G602" s="5"/>
    </row>
    <row r="603" spans="1:7" ht="15">
      <c r="A603" s="5"/>
      <c r="B603" s="5"/>
      <c r="C603" s="5"/>
      <c r="D603" s="5"/>
      <c r="E603" s="5"/>
      <c r="F603" s="5"/>
      <c r="G603" s="5"/>
    </row>
    <row r="604" spans="1:7" ht="15">
      <c r="A604" s="5"/>
      <c r="B604" s="5"/>
      <c r="C604" s="5"/>
      <c r="D604" s="5"/>
      <c r="E604" s="5"/>
      <c r="F604" s="5"/>
      <c r="G604" s="5"/>
    </row>
    <row r="605" spans="1:7" ht="15">
      <c r="A605" s="5"/>
      <c r="B605" s="5"/>
      <c r="C605" s="5"/>
      <c r="D605" s="5"/>
      <c r="E605" s="5"/>
      <c r="F605" s="5"/>
      <c r="G605" s="5"/>
    </row>
    <row r="606" spans="1:7" ht="15">
      <c r="A606" s="5"/>
      <c r="B606" s="5"/>
      <c r="C606" s="5"/>
      <c r="D606" s="5"/>
      <c r="E606" s="5"/>
      <c r="F606" s="5"/>
      <c r="G606" s="5"/>
    </row>
    <row r="607" spans="1:7" ht="15">
      <c r="A607" s="5"/>
      <c r="B607" s="5"/>
      <c r="C607" s="5"/>
      <c r="D607" s="5"/>
      <c r="E607" s="5"/>
      <c r="F607" s="5"/>
      <c r="G607" s="5"/>
    </row>
    <row r="608" spans="1:7" ht="15">
      <c r="A608" s="5"/>
      <c r="B608" s="5"/>
      <c r="C608" s="5"/>
      <c r="D608" s="5"/>
      <c r="E608" s="5"/>
      <c r="F608" s="5"/>
      <c r="G608" s="5"/>
    </row>
    <row r="609" spans="1:7" ht="15">
      <c r="A609" s="5"/>
      <c r="B609" s="5"/>
      <c r="C609" s="5"/>
      <c r="D609" s="5"/>
      <c r="E609" s="5"/>
      <c r="F609" s="5"/>
      <c r="G609" s="5"/>
    </row>
    <row r="610" spans="1:7" ht="15">
      <c r="A610" s="5"/>
      <c r="B610" s="5"/>
      <c r="C610" s="5"/>
      <c r="D610" s="5"/>
      <c r="E610" s="5"/>
      <c r="F610" s="5"/>
      <c r="G610" s="5"/>
    </row>
    <row r="611" spans="1:7" ht="15">
      <c r="A611" s="5"/>
      <c r="B611" s="5"/>
      <c r="C611" s="5"/>
      <c r="D611" s="5"/>
      <c r="E611" s="5"/>
      <c r="F611" s="5"/>
      <c r="G611" s="5"/>
    </row>
    <row r="612" spans="1:7" ht="15">
      <c r="A612" s="5"/>
      <c r="B612" s="5"/>
      <c r="C612" s="5"/>
      <c r="D612" s="5"/>
      <c r="E612" s="5"/>
      <c r="F612" s="5"/>
      <c r="G612" s="5"/>
    </row>
    <row r="613" spans="1:7" ht="15">
      <c r="A613" s="5"/>
      <c r="B613" s="5"/>
      <c r="C613" s="5"/>
      <c r="D613" s="5"/>
      <c r="E613" s="5"/>
      <c r="F613" s="5"/>
      <c r="G613" s="5"/>
    </row>
    <row r="614" spans="1:7" ht="15">
      <c r="A614" s="5"/>
      <c r="B614" s="5"/>
      <c r="C614" s="5"/>
      <c r="D614" s="5"/>
      <c r="E614" s="5"/>
      <c r="F614" s="5"/>
      <c r="G614" s="5"/>
    </row>
    <row r="615" spans="1:7" ht="15">
      <c r="A615" s="5"/>
      <c r="B615" s="5"/>
      <c r="C615" s="5"/>
      <c r="D615" s="5"/>
      <c r="E615" s="5"/>
      <c r="F615" s="5"/>
      <c r="G615" s="5"/>
    </row>
    <row r="616" spans="1:7" ht="15">
      <c r="A616" s="5"/>
      <c r="B616" s="5"/>
      <c r="C616" s="5"/>
      <c r="D616" s="5"/>
      <c r="E616" s="5"/>
      <c r="F616" s="5"/>
      <c r="G616" s="5"/>
    </row>
    <row r="617" spans="1:7" ht="15">
      <c r="A617" s="5"/>
      <c r="B617" s="5"/>
      <c r="C617" s="5"/>
      <c r="D617" s="5"/>
      <c r="E617" s="5"/>
      <c r="F617" s="5"/>
      <c r="G617" s="5"/>
    </row>
    <row r="618" spans="1:7" ht="15">
      <c r="A618" s="5"/>
      <c r="B618" s="5"/>
      <c r="C618" s="5"/>
      <c r="D618" s="5"/>
      <c r="E618" s="5"/>
      <c r="F618" s="5"/>
      <c r="G618" s="5"/>
    </row>
    <row r="619" spans="1:7" ht="15">
      <c r="A619" s="5"/>
      <c r="B619" s="5"/>
      <c r="C619" s="5"/>
      <c r="D619" s="5"/>
      <c r="E619" s="5"/>
      <c r="F619" s="5"/>
      <c r="G619" s="5"/>
    </row>
    <row r="620" spans="1:7" ht="15">
      <c r="A620" s="5"/>
      <c r="B620" s="5"/>
      <c r="C620" s="5"/>
      <c r="D620" s="5"/>
      <c r="E620" s="5"/>
      <c r="F620" s="5"/>
      <c r="G620" s="5"/>
    </row>
    <row r="621" spans="1:7" ht="15">
      <c r="A621" s="5"/>
      <c r="B621" s="5"/>
      <c r="C621" s="5"/>
      <c r="D621" s="5"/>
      <c r="E621" s="5"/>
      <c r="F621" s="5"/>
      <c r="G621" s="5"/>
    </row>
    <row r="622" spans="1:7" ht="15">
      <c r="A622" s="5"/>
      <c r="B622" s="5"/>
      <c r="C622" s="5"/>
      <c r="D622" s="5"/>
      <c r="E622" s="5"/>
      <c r="F622" s="5"/>
      <c r="G622" s="5"/>
    </row>
    <row r="623" spans="1:7" ht="15">
      <c r="A623" s="5"/>
      <c r="B623" s="5"/>
      <c r="C623" s="5"/>
      <c r="D623" s="5"/>
      <c r="E623" s="5"/>
      <c r="F623" s="5"/>
      <c r="G623" s="5"/>
    </row>
    <row r="624" spans="1:7" ht="15">
      <c r="A624" s="5"/>
      <c r="B624" s="5"/>
      <c r="C624" s="5"/>
      <c r="D624" s="5"/>
      <c r="E624" s="5"/>
      <c r="F624" s="5"/>
      <c r="G624" s="5"/>
    </row>
    <row r="625" spans="1:7" ht="15">
      <c r="A625" s="5"/>
      <c r="B625" s="5"/>
      <c r="C625" s="5"/>
      <c r="D625" s="5"/>
      <c r="E625" s="5"/>
      <c r="F625" s="5"/>
      <c r="G625" s="5"/>
    </row>
    <row r="626" spans="1:7" ht="15">
      <c r="A626" s="5"/>
      <c r="B626" s="5"/>
      <c r="C626" s="5"/>
      <c r="D626" s="5"/>
      <c r="E626" s="5"/>
      <c r="F626" s="5"/>
      <c r="G626" s="5"/>
    </row>
    <row r="627" spans="1:7" ht="15">
      <c r="A627" s="5"/>
      <c r="B627" s="5"/>
      <c r="C627" s="5"/>
      <c r="D627" s="5"/>
      <c r="E627" s="5"/>
      <c r="F627" s="5"/>
      <c r="G627" s="5"/>
    </row>
    <row r="628" spans="1:7" ht="15">
      <c r="A628" s="5"/>
      <c r="B628" s="5"/>
      <c r="C628" s="5"/>
      <c r="D628" s="5"/>
      <c r="E628" s="5"/>
      <c r="F628" s="5"/>
      <c r="G628" s="5"/>
    </row>
    <row r="629" spans="1:7" ht="15">
      <c r="A629" s="5"/>
      <c r="B629" s="5"/>
      <c r="C629" s="5"/>
      <c r="D629" s="5"/>
      <c r="E629" s="5"/>
      <c r="F629" s="5"/>
      <c r="G629" s="5"/>
    </row>
    <row r="630" spans="1:7" ht="15">
      <c r="A630" s="5"/>
      <c r="B630" s="5"/>
      <c r="C630" s="5"/>
      <c r="D630" s="5"/>
      <c r="E630" s="5"/>
      <c r="F630" s="5"/>
      <c r="G630" s="5"/>
    </row>
    <row r="631" spans="1:7" ht="15">
      <c r="A631" s="5"/>
      <c r="B631" s="5"/>
      <c r="C631" s="5"/>
      <c r="D631" s="5"/>
      <c r="E631" s="5"/>
      <c r="F631" s="5"/>
      <c r="G631" s="5"/>
    </row>
    <row r="632" spans="1:7" ht="15">
      <c r="A632" s="5"/>
      <c r="B632" s="5"/>
      <c r="C632" s="5"/>
      <c r="D632" s="5"/>
      <c r="E632" s="5"/>
      <c r="F632" s="5"/>
      <c r="G632" s="5"/>
    </row>
    <row r="633" spans="1:7" ht="15">
      <c r="A633" s="5"/>
      <c r="B633" s="5"/>
      <c r="C633" s="5"/>
      <c r="D633" s="5"/>
      <c r="E633" s="5"/>
      <c r="F633" s="5"/>
      <c r="G633" s="5"/>
    </row>
    <row r="634" spans="1:7" ht="15">
      <c r="A634" s="5"/>
      <c r="B634" s="5"/>
      <c r="C634" s="5"/>
      <c r="D634" s="5"/>
      <c r="E634" s="5"/>
      <c r="F634" s="5"/>
      <c r="G634" s="5"/>
    </row>
    <row r="635" spans="1:7" ht="15">
      <c r="A635" s="5"/>
      <c r="B635" s="5"/>
      <c r="C635" s="5"/>
      <c r="D635" s="5"/>
      <c r="E635" s="5"/>
      <c r="F635" s="5"/>
      <c r="G635" s="5"/>
    </row>
    <row r="636" spans="1:7" ht="15">
      <c r="A636" s="5"/>
      <c r="B636" s="5"/>
      <c r="C636" s="5"/>
      <c r="D636" s="5"/>
      <c r="E636" s="5"/>
      <c r="F636" s="5"/>
      <c r="G636" s="5"/>
    </row>
    <row r="637" spans="1:7" ht="15">
      <c r="A637" s="5"/>
      <c r="B637" s="5"/>
      <c r="C637" s="5"/>
      <c r="D637" s="5"/>
      <c r="E637" s="5"/>
      <c r="F637" s="5"/>
      <c r="G637" s="5"/>
    </row>
    <row r="638" spans="1:7" ht="15">
      <c r="A638" s="5"/>
      <c r="B638" s="5"/>
      <c r="C638" s="5"/>
      <c r="D638" s="5"/>
      <c r="E638" s="5"/>
      <c r="F638" s="5"/>
      <c r="G638" s="5"/>
    </row>
    <row r="639" spans="1:7" ht="15">
      <c r="A639" s="5"/>
      <c r="B639" s="5"/>
      <c r="C639" s="5"/>
      <c r="D639" s="5"/>
      <c r="E639" s="5"/>
      <c r="F639" s="5"/>
      <c r="G639" s="5"/>
    </row>
    <row r="640" spans="1:7" ht="15">
      <c r="A640" s="5"/>
      <c r="B640" s="5"/>
      <c r="C640" s="5"/>
      <c r="D640" s="5"/>
      <c r="E640" s="5"/>
      <c r="F640" s="5"/>
      <c r="G640" s="5"/>
    </row>
    <row r="641" spans="1:7" ht="15">
      <c r="A641" s="5"/>
      <c r="B641" s="5"/>
      <c r="C641" s="5"/>
      <c r="D641" s="5"/>
      <c r="E641" s="5"/>
      <c r="F641" s="5"/>
      <c r="G641" s="5"/>
    </row>
    <row r="642" spans="1:7" ht="15">
      <c r="A642" s="5"/>
      <c r="B642" s="5"/>
      <c r="C642" s="5"/>
      <c r="D642" s="5"/>
      <c r="E642" s="5"/>
      <c r="F642" s="5"/>
      <c r="G642" s="5"/>
    </row>
    <row r="643" spans="1:7" ht="15">
      <c r="A643" s="5"/>
      <c r="B643" s="5"/>
      <c r="C643" s="5"/>
      <c r="D643" s="5"/>
      <c r="E643" s="5"/>
      <c r="F643" s="5"/>
      <c r="G643" s="5"/>
    </row>
    <row r="644" spans="1:7" ht="15">
      <c r="A644" s="5"/>
      <c r="B644" s="5"/>
      <c r="C644" s="5"/>
      <c r="D644" s="5"/>
      <c r="E644" s="5"/>
      <c r="F644" s="5"/>
      <c r="G644" s="5"/>
    </row>
    <row r="645" spans="1:7" ht="15">
      <c r="A645" s="5"/>
      <c r="B645" s="5"/>
      <c r="C645" s="5"/>
      <c r="D645" s="5"/>
      <c r="E645" s="5"/>
      <c r="F645" s="5"/>
      <c r="G645" s="5"/>
    </row>
    <row r="646" spans="1:7" ht="15">
      <c r="A646" s="5"/>
      <c r="B646" s="5"/>
      <c r="C646" s="5"/>
      <c r="D646" s="5"/>
      <c r="E646" s="5"/>
      <c r="F646" s="5"/>
      <c r="G646" s="5"/>
    </row>
    <row r="647" spans="1:7" ht="15">
      <c r="A647" s="5"/>
      <c r="B647" s="5"/>
      <c r="C647" s="5"/>
      <c r="D647" s="5"/>
      <c r="E647" s="5"/>
      <c r="F647" s="5"/>
      <c r="G647" s="5"/>
    </row>
    <row r="648" spans="1:7" ht="15">
      <c r="A648" s="5"/>
      <c r="B648" s="5"/>
      <c r="C648" s="5"/>
      <c r="D648" s="5"/>
      <c r="E648" s="5"/>
      <c r="F648" s="5"/>
      <c r="G648" s="5"/>
    </row>
    <row r="649" spans="1:7" ht="15">
      <c r="A649" s="5"/>
      <c r="B649" s="5"/>
      <c r="C649" s="5"/>
      <c r="D649" s="5"/>
      <c r="E649" s="5"/>
      <c r="F649" s="5"/>
      <c r="G649" s="5"/>
    </row>
    <row r="650" spans="1:7" ht="15">
      <c r="A650" s="5"/>
      <c r="B650" s="5"/>
      <c r="C650" s="5"/>
      <c r="D650" s="5"/>
      <c r="E650" s="5"/>
      <c r="F650" s="5"/>
      <c r="G650" s="5"/>
    </row>
    <row r="651" spans="1:7" ht="15">
      <c r="A651" s="5"/>
      <c r="B651" s="5"/>
      <c r="C651" s="5"/>
      <c r="D651" s="5"/>
      <c r="E651" s="5"/>
      <c r="F651" s="5"/>
      <c r="G651" s="5"/>
    </row>
    <row r="652" spans="1:7" ht="15">
      <c r="A652" s="5"/>
      <c r="B652" s="5"/>
      <c r="C652" s="5"/>
      <c r="D652" s="5"/>
      <c r="E652" s="5"/>
      <c r="F652" s="5"/>
      <c r="G652" s="5"/>
    </row>
    <row r="653" spans="1:7" ht="15">
      <c r="A653" s="5"/>
      <c r="B653" s="5"/>
      <c r="C653" s="5"/>
      <c r="D653" s="5"/>
      <c r="E653" s="5"/>
      <c r="F653" s="5"/>
      <c r="G653" s="5"/>
    </row>
    <row r="654" spans="1:7" ht="15">
      <c r="A654" s="5"/>
      <c r="B654" s="5"/>
      <c r="C654" s="5"/>
      <c r="D654" s="5"/>
      <c r="E654" s="5"/>
      <c r="F654" s="5"/>
      <c r="G654" s="5"/>
    </row>
    <row r="655" spans="1:7" ht="15">
      <c r="A655" s="5"/>
      <c r="B655" s="5"/>
      <c r="C655" s="5"/>
      <c r="D655" s="5"/>
      <c r="E655" s="5"/>
      <c r="F655" s="5"/>
      <c r="G655" s="5"/>
    </row>
    <row r="656" spans="1:7" ht="15">
      <c r="A656" s="5"/>
      <c r="B656" s="5"/>
      <c r="C656" s="5"/>
      <c r="D656" s="5"/>
      <c r="E656" s="5"/>
      <c r="F656" s="5"/>
      <c r="G656" s="5"/>
    </row>
    <row r="657" spans="1:7" ht="15">
      <c r="A657" s="5"/>
      <c r="B657" s="5"/>
      <c r="C657" s="5"/>
      <c r="D657" s="5"/>
      <c r="E657" s="5"/>
      <c r="F657" s="5"/>
      <c r="G657" s="5"/>
    </row>
    <row r="658" spans="1:7" ht="15">
      <c r="A658" s="5"/>
      <c r="B658" s="5"/>
      <c r="C658" s="5"/>
      <c r="D658" s="5"/>
      <c r="E658" s="5"/>
      <c r="F658" s="5"/>
      <c r="G658" s="5"/>
    </row>
    <row r="659" spans="1:7" ht="15">
      <c r="A659" s="5"/>
      <c r="B659" s="5"/>
      <c r="C659" s="5"/>
      <c r="D659" s="5"/>
      <c r="E659" s="5"/>
      <c r="F659" s="5"/>
      <c r="G659" s="5"/>
    </row>
    <row r="660" spans="1:7" ht="15">
      <c r="A660" s="5"/>
      <c r="B660" s="5"/>
      <c r="C660" s="5"/>
      <c r="D660" s="5"/>
      <c r="E660" s="5"/>
      <c r="F660" s="5"/>
      <c r="G660" s="5"/>
    </row>
    <row r="661" spans="1:7" ht="15">
      <c r="A661" s="5"/>
      <c r="B661" s="5"/>
      <c r="C661" s="5"/>
      <c r="D661" s="5"/>
      <c r="E661" s="5"/>
      <c r="F661" s="5"/>
      <c r="G661" s="5"/>
    </row>
    <row r="662" spans="1:7" ht="15">
      <c r="A662" s="5"/>
      <c r="B662" s="5"/>
      <c r="C662" s="5"/>
      <c r="D662" s="5"/>
      <c r="E662" s="5"/>
      <c r="F662" s="5"/>
      <c r="G662" s="5"/>
    </row>
    <row r="663" spans="1:7" ht="15">
      <c r="A663" s="5"/>
      <c r="B663" s="5"/>
      <c r="C663" s="5"/>
      <c r="D663" s="5"/>
      <c r="E663" s="5"/>
      <c r="F663" s="5"/>
      <c r="G663" s="5"/>
    </row>
    <row r="664" spans="1:7" ht="15">
      <c r="A664" s="5"/>
      <c r="B664" s="5"/>
      <c r="C664" s="5"/>
      <c r="D664" s="5"/>
      <c r="E664" s="5"/>
      <c r="F664" s="5"/>
      <c r="G664" s="5"/>
    </row>
    <row r="665" spans="1:7" ht="15">
      <c r="A665" s="5"/>
      <c r="B665" s="5"/>
      <c r="C665" s="5"/>
      <c r="D665" s="5"/>
      <c r="E665" s="5"/>
      <c r="F665" s="5"/>
      <c r="G665" s="5"/>
    </row>
    <row r="666" spans="1:7" ht="15">
      <c r="A666" s="5"/>
      <c r="B666" s="5"/>
      <c r="C666" s="5"/>
      <c r="D666" s="5"/>
      <c r="E666" s="5"/>
      <c r="F666" s="5"/>
      <c r="G666" s="5"/>
    </row>
    <row r="667" spans="1:7" ht="15">
      <c r="A667" s="5"/>
      <c r="B667" s="5"/>
      <c r="C667" s="5"/>
      <c r="D667" s="5"/>
      <c r="E667" s="5"/>
      <c r="F667" s="5"/>
      <c r="G667" s="5"/>
    </row>
    <row r="668" spans="1:7" ht="15">
      <c r="A668" s="5"/>
      <c r="B668" s="5"/>
      <c r="C668" s="5"/>
      <c r="D668" s="5"/>
      <c r="E668" s="5"/>
      <c r="F668" s="5"/>
      <c r="G668" s="5"/>
    </row>
    <row r="669" spans="1:7" ht="15">
      <c r="A669" s="5"/>
      <c r="B669" s="5"/>
      <c r="C669" s="5"/>
      <c r="D669" s="5"/>
      <c r="E669" s="5"/>
      <c r="F669" s="5"/>
      <c r="G669" s="5"/>
    </row>
    <row r="670" spans="1:7" ht="15">
      <c r="A670" s="5"/>
      <c r="B670" s="5"/>
      <c r="C670" s="5"/>
      <c r="D670" s="5"/>
      <c r="E670" s="5"/>
      <c r="F670" s="5"/>
      <c r="G670" s="5"/>
    </row>
    <row r="671" spans="1:7" ht="15">
      <c r="A671" s="5"/>
      <c r="B671" s="5"/>
      <c r="C671" s="5"/>
      <c r="D671" s="5"/>
      <c r="E671" s="5"/>
      <c r="F671" s="5"/>
      <c r="G671" s="5"/>
    </row>
    <row r="672" spans="1:7" ht="15">
      <c r="A672" s="5"/>
      <c r="B672" s="5"/>
      <c r="C672" s="5"/>
      <c r="D672" s="5"/>
      <c r="E672" s="5"/>
      <c r="F672" s="5"/>
      <c r="G672" s="5"/>
    </row>
    <row r="673" spans="1:7" ht="15">
      <c r="A673" s="5"/>
      <c r="B673" s="5"/>
      <c r="C673" s="5"/>
      <c r="D673" s="5"/>
      <c r="E673" s="5"/>
      <c r="F673" s="5"/>
      <c r="G673" s="5"/>
    </row>
    <row r="674" spans="1:7" ht="15">
      <c r="A674" s="5"/>
      <c r="B674" s="5"/>
      <c r="C674" s="5"/>
      <c r="D674" s="5"/>
      <c r="E674" s="5"/>
      <c r="F674" s="5"/>
      <c r="G674" s="5"/>
    </row>
    <row r="675" spans="1:7" ht="15">
      <c r="A675" s="5"/>
      <c r="B675" s="5"/>
      <c r="C675" s="5"/>
      <c r="D675" s="5"/>
      <c r="E675" s="5"/>
      <c r="F675" s="5"/>
      <c r="G675" s="5"/>
    </row>
    <row r="676" spans="1:7" ht="15">
      <c r="A676" s="5"/>
      <c r="B676" s="5"/>
      <c r="C676" s="5"/>
      <c r="D676" s="5"/>
      <c r="E676" s="5"/>
      <c r="F676" s="5"/>
      <c r="G676" s="5"/>
    </row>
    <row r="677" spans="1:7" ht="15">
      <c r="A677" s="5"/>
      <c r="B677" s="5"/>
      <c r="C677" s="5"/>
      <c r="D677" s="5"/>
      <c r="E677" s="5"/>
      <c r="F677" s="5"/>
      <c r="G677" s="5"/>
    </row>
    <row r="678" spans="1:7" ht="15">
      <c r="A678" s="5"/>
      <c r="B678" s="5"/>
      <c r="C678" s="5"/>
      <c r="D678" s="5"/>
      <c r="E678" s="5"/>
      <c r="F678" s="5"/>
      <c r="G678" s="5"/>
    </row>
    <row r="679" spans="1:7" ht="15">
      <c r="A679" s="5"/>
      <c r="B679" s="5"/>
      <c r="C679" s="5"/>
      <c r="D679" s="5"/>
      <c r="E679" s="5"/>
      <c r="F679" s="5"/>
      <c r="G679" s="5"/>
    </row>
    <row r="680" spans="1:7" ht="15">
      <c r="A680" s="5"/>
      <c r="B680" s="5"/>
      <c r="C680" s="5"/>
      <c r="D680" s="5"/>
      <c r="E680" s="5"/>
      <c r="F680" s="5"/>
      <c r="G680" s="5"/>
    </row>
    <row r="681" spans="1:7" ht="15">
      <c r="A681" s="5"/>
      <c r="B681" s="5"/>
      <c r="C681" s="5"/>
      <c r="D681" s="5"/>
      <c r="E681" s="5"/>
      <c r="F681" s="5"/>
      <c r="G681" s="5"/>
    </row>
    <row r="682" spans="1:7" ht="15">
      <c r="A682" s="5"/>
      <c r="B682" s="5"/>
      <c r="C682" s="5"/>
      <c r="D682" s="5"/>
      <c r="E682" s="5"/>
      <c r="F682" s="5"/>
      <c r="G682" s="5"/>
    </row>
    <row r="683" spans="1:7" ht="15">
      <c r="A683" s="5"/>
      <c r="B683" s="5"/>
      <c r="C683" s="5"/>
      <c r="D683" s="5"/>
      <c r="E683" s="5"/>
      <c r="F683" s="5"/>
      <c r="G683" s="5"/>
    </row>
    <row r="684" spans="1:7" ht="15">
      <c r="A684" s="5"/>
      <c r="B684" s="5"/>
      <c r="C684" s="5"/>
      <c r="D684" s="5"/>
      <c r="E684" s="5"/>
      <c r="F684" s="5"/>
      <c r="G684" s="5"/>
    </row>
    <row r="685" spans="1:7" ht="15">
      <c r="A685" s="5"/>
      <c r="B685" s="5"/>
      <c r="C685" s="5"/>
      <c r="D685" s="5"/>
      <c r="E685" s="5"/>
      <c r="F685" s="5"/>
      <c r="G685" s="5"/>
    </row>
    <row r="686" spans="1:7" ht="15">
      <c r="A686" s="5"/>
      <c r="B686" s="5"/>
      <c r="C686" s="5"/>
      <c r="D686" s="5"/>
      <c r="E686" s="5"/>
      <c r="F686" s="5"/>
      <c r="G686" s="5"/>
    </row>
    <row r="687" spans="1:7" ht="15">
      <c r="A687" s="5"/>
      <c r="B687" s="5"/>
      <c r="C687" s="5"/>
      <c r="D687" s="5"/>
      <c r="E687" s="5"/>
      <c r="F687" s="5"/>
      <c r="G687" s="5"/>
    </row>
    <row r="688" spans="1:7" ht="15">
      <c r="A688" s="5"/>
      <c r="B688" s="5"/>
      <c r="C688" s="5"/>
      <c r="D688" s="5"/>
      <c r="E688" s="5"/>
      <c r="F688" s="5"/>
      <c r="G688" s="5"/>
    </row>
    <row r="689" spans="1:7" ht="15">
      <c r="A689" s="5"/>
      <c r="B689" s="5"/>
      <c r="C689" s="5"/>
      <c r="D689" s="5"/>
      <c r="E689" s="5"/>
      <c r="F689" s="5"/>
      <c r="G689" s="5"/>
    </row>
    <row r="690" spans="1:7" ht="15">
      <c r="A690" s="5"/>
      <c r="B690" s="5"/>
      <c r="C690" s="5"/>
      <c r="D690" s="5"/>
      <c r="E690" s="5"/>
      <c r="F690" s="5"/>
      <c r="G690" s="5"/>
    </row>
    <row r="691" spans="1:7" ht="15">
      <c r="A691" s="5"/>
      <c r="B691" s="5"/>
      <c r="C691" s="5"/>
      <c r="D691" s="5"/>
      <c r="E691" s="5"/>
      <c r="F691" s="5"/>
      <c r="G691" s="5"/>
    </row>
    <row r="692" spans="1:7" ht="15">
      <c r="A692" s="5"/>
      <c r="B692" s="5"/>
      <c r="C692" s="5"/>
      <c r="D692" s="5"/>
      <c r="E692" s="5"/>
      <c r="F692" s="5"/>
      <c r="G692" s="5"/>
    </row>
    <row r="693" spans="1:7" ht="15">
      <c r="A693" s="5"/>
      <c r="B693" s="5"/>
      <c r="C693" s="5"/>
      <c r="D693" s="5"/>
      <c r="E693" s="5"/>
      <c r="F693" s="5"/>
      <c r="G693" s="5"/>
    </row>
    <row r="694" spans="1:7" ht="15">
      <c r="A694" s="5"/>
      <c r="B694" s="5"/>
      <c r="C694" s="5"/>
      <c r="D694" s="5"/>
      <c r="E694" s="5"/>
      <c r="F694" s="5"/>
      <c r="G694" s="5"/>
    </row>
    <row r="695" spans="1:7" ht="15">
      <c r="A695" s="5"/>
      <c r="B695" s="5"/>
      <c r="C695" s="5"/>
      <c r="D695" s="5"/>
      <c r="E695" s="5"/>
      <c r="F695" s="5"/>
      <c r="G695" s="5"/>
    </row>
    <row r="696" spans="1:7" ht="15">
      <c r="A696" s="5"/>
      <c r="B696" s="5"/>
      <c r="C696" s="5"/>
      <c r="D696" s="5"/>
      <c r="E696" s="5"/>
      <c r="F696" s="5"/>
      <c r="G696" s="5"/>
    </row>
    <row r="697" spans="1:7" ht="15">
      <c r="A697" s="5"/>
      <c r="B697" s="5"/>
      <c r="C697" s="5"/>
      <c r="D697" s="5"/>
      <c r="E697" s="5"/>
      <c r="F697" s="5"/>
      <c r="G697" s="5"/>
    </row>
    <row r="698" spans="1:7" ht="15">
      <c r="A698" s="5"/>
      <c r="B698" s="5"/>
      <c r="C698" s="5"/>
      <c r="D698" s="5"/>
      <c r="E698" s="5"/>
      <c r="F698" s="5"/>
      <c r="G698" s="5"/>
    </row>
    <row r="699" spans="1:7" ht="15">
      <c r="A699" s="5"/>
      <c r="B699" s="5"/>
      <c r="C699" s="5"/>
      <c r="D699" s="5"/>
      <c r="E699" s="5"/>
      <c r="F699" s="5"/>
      <c r="G699" s="5"/>
    </row>
    <row r="700" spans="1:7" ht="15">
      <c r="A700" s="5"/>
      <c r="B700" s="5"/>
      <c r="C700" s="5"/>
      <c r="D700" s="5"/>
      <c r="E700" s="5"/>
      <c r="F700" s="5"/>
      <c r="G700" s="5"/>
    </row>
    <row r="701" spans="1:7" ht="15">
      <c r="A701" s="5"/>
      <c r="B701" s="5"/>
      <c r="C701" s="5"/>
      <c r="D701" s="5"/>
      <c r="E701" s="5"/>
      <c r="F701" s="5"/>
      <c r="G701" s="5"/>
    </row>
    <row r="702" spans="1:7" ht="15">
      <c r="A702" s="5"/>
      <c r="B702" s="5"/>
      <c r="C702" s="5"/>
      <c r="D702" s="5"/>
      <c r="E702" s="5"/>
      <c r="F702" s="5"/>
      <c r="G702" s="5"/>
    </row>
    <row r="703" spans="1:7" ht="15">
      <c r="A703" s="5"/>
      <c r="B703" s="5"/>
      <c r="C703" s="5"/>
      <c r="D703" s="5"/>
      <c r="E703" s="5"/>
      <c r="F703" s="5"/>
      <c r="G703" s="5"/>
    </row>
    <row r="704" spans="1:7" ht="15">
      <c r="A704" s="5"/>
      <c r="B704" s="5"/>
      <c r="C704" s="5"/>
      <c r="D704" s="5"/>
      <c r="E704" s="5"/>
      <c r="F704" s="5"/>
      <c r="G704" s="5"/>
    </row>
    <row r="705" spans="1:7" ht="15">
      <c r="A705" s="5"/>
      <c r="B705" s="5"/>
      <c r="C705" s="5"/>
      <c r="D705" s="5"/>
      <c r="E705" s="5"/>
      <c r="F705" s="5"/>
      <c r="G705" s="5"/>
    </row>
    <row r="706" spans="1:7" ht="15">
      <c r="A706" s="5"/>
      <c r="B706" s="5"/>
      <c r="C706" s="5"/>
      <c r="D706" s="5"/>
      <c r="E706" s="5"/>
      <c r="F706" s="5"/>
      <c r="G706" s="5"/>
    </row>
    <row r="707" spans="1:7" ht="15">
      <c r="A707" s="5"/>
      <c r="B707" s="5"/>
      <c r="C707" s="5"/>
      <c r="D707" s="5"/>
      <c r="E707" s="5"/>
      <c r="F707" s="5"/>
      <c r="G707" s="5"/>
    </row>
    <row r="708" spans="1:7" ht="15">
      <c r="A708" s="5"/>
      <c r="B708" s="5"/>
      <c r="C708" s="5"/>
      <c r="D708" s="5"/>
      <c r="E708" s="5"/>
      <c r="F708" s="5"/>
      <c r="G708" s="5"/>
    </row>
    <row r="709" spans="1:7" ht="15">
      <c r="A709" s="5"/>
      <c r="B709" s="5"/>
      <c r="C709" s="5"/>
      <c r="D709" s="5"/>
      <c r="E709" s="5"/>
      <c r="F709" s="5"/>
      <c r="G709" s="5"/>
    </row>
    <row r="710" spans="1:7" ht="15">
      <c r="A710" s="5"/>
      <c r="B710" s="5"/>
      <c r="C710" s="5"/>
      <c r="D710" s="5"/>
      <c r="E710" s="5"/>
      <c r="F710" s="5"/>
      <c r="G710" s="5"/>
    </row>
    <row r="711" spans="1:7" ht="15">
      <c r="A711" s="5"/>
      <c r="B711" s="5"/>
      <c r="C711" s="5"/>
      <c r="D711" s="5"/>
      <c r="E711" s="5"/>
      <c r="F711" s="5"/>
      <c r="G711" s="5"/>
    </row>
    <row r="712" spans="1:7" ht="15">
      <c r="A712" s="5"/>
      <c r="B712" s="5"/>
      <c r="C712" s="5"/>
      <c r="D712" s="5"/>
      <c r="E712" s="5"/>
      <c r="F712" s="5"/>
      <c r="G712" s="5"/>
    </row>
    <row r="713" spans="1:7" ht="15">
      <c r="A713" s="5"/>
      <c r="B713" s="5"/>
      <c r="C713" s="5"/>
      <c r="D713" s="5"/>
      <c r="E713" s="5"/>
      <c r="F713" s="5"/>
      <c r="G713" s="5"/>
    </row>
    <row r="714" spans="1:7" ht="15">
      <c r="A714" s="5"/>
      <c r="B714" s="5"/>
      <c r="C714" s="5"/>
      <c r="D714" s="5"/>
      <c r="E714" s="5"/>
      <c r="F714" s="5"/>
      <c r="G714" s="5"/>
    </row>
    <row r="715" spans="1:7" ht="15">
      <c r="A715" s="5"/>
      <c r="B715" s="5"/>
      <c r="C715" s="5"/>
      <c r="D715" s="5"/>
      <c r="E715" s="5"/>
      <c r="F715" s="5"/>
      <c r="G715" s="5"/>
    </row>
    <row r="716" spans="1:7" ht="15">
      <c r="A716" s="5"/>
      <c r="B716" s="5"/>
      <c r="C716" s="5"/>
      <c r="D716" s="5"/>
      <c r="E716" s="5"/>
      <c r="F716" s="5"/>
      <c r="G716" s="5"/>
    </row>
    <row r="717" spans="1:7" ht="15">
      <c r="A717" s="5"/>
      <c r="B717" s="5"/>
      <c r="C717" s="5"/>
      <c r="D717" s="5"/>
      <c r="E717" s="5"/>
      <c r="F717" s="5"/>
      <c r="G717" s="5"/>
    </row>
    <row r="718" spans="1:7" ht="15">
      <c r="A718" s="5"/>
      <c r="B718" s="5"/>
      <c r="C718" s="5"/>
      <c r="D718" s="5"/>
      <c r="E718" s="5"/>
      <c r="F718" s="5"/>
      <c r="G718" s="5"/>
    </row>
    <row r="719" spans="1:7" ht="15">
      <c r="A719" s="5"/>
      <c r="B719" s="5"/>
      <c r="C719" s="5"/>
      <c r="D719" s="5"/>
      <c r="E719" s="5"/>
      <c r="F719" s="5"/>
      <c r="G719" s="5"/>
    </row>
    <row r="720" spans="1:7" ht="15">
      <c r="A720" s="5"/>
      <c r="B720" s="5"/>
      <c r="C720" s="5"/>
      <c r="D720" s="5"/>
      <c r="E720" s="5"/>
      <c r="F720" s="5"/>
      <c r="G720" s="5"/>
    </row>
    <row r="721" spans="1:7" ht="15">
      <c r="A721" s="5"/>
      <c r="B721" s="5"/>
      <c r="C721" s="5"/>
      <c r="D721" s="5"/>
      <c r="E721" s="5"/>
      <c r="F721" s="5"/>
      <c r="G721" s="5"/>
    </row>
    <row r="722" spans="1:7" ht="15">
      <c r="A722" s="5"/>
      <c r="B722" s="5"/>
      <c r="C722" s="5"/>
      <c r="D722" s="5"/>
      <c r="E722" s="5"/>
      <c r="F722" s="5"/>
      <c r="G722" s="5"/>
    </row>
    <row r="723" spans="1:7" ht="15">
      <c r="A723" s="5"/>
      <c r="B723" s="5"/>
      <c r="C723" s="5"/>
      <c r="D723" s="5"/>
      <c r="E723" s="5"/>
      <c r="F723" s="5"/>
      <c r="G723" s="5"/>
    </row>
    <row r="724" spans="1:7" ht="15">
      <c r="A724" s="5"/>
      <c r="B724" s="5"/>
      <c r="C724" s="5"/>
      <c r="D724" s="5"/>
      <c r="E724" s="5"/>
      <c r="F724" s="5"/>
      <c r="G724" s="5"/>
    </row>
    <row r="725" spans="1:7" ht="15">
      <c r="A725" s="5"/>
      <c r="B725" s="5"/>
      <c r="C725" s="5"/>
      <c r="D725" s="5"/>
      <c r="E725" s="5"/>
      <c r="F725" s="5"/>
      <c r="G725" s="5"/>
    </row>
    <row r="726" spans="1:7" ht="15">
      <c r="A726" s="5"/>
      <c r="B726" s="5"/>
      <c r="C726" s="5"/>
      <c r="D726" s="5"/>
      <c r="E726" s="5"/>
      <c r="F726" s="5"/>
      <c r="G726" s="5"/>
    </row>
    <row r="727" spans="1:7" ht="15">
      <c r="A727" s="5"/>
      <c r="B727" s="5"/>
      <c r="C727" s="5"/>
      <c r="D727" s="5"/>
      <c r="E727" s="5"/>
      <c r="F727" s="5"/>
      <c r="G727" s="5"/>
    </row>
    <row r="728" spans="1:7" ht="15">
      <c r="A728" s="5"/>
      <c r="B728" s="5"/>
      <c r="C728" s="5"/>
      <c r="D728" s="5"/>
      <c r="E728" s="5"/>
      <c r="F728" s="5"/>
      <c r="G728" s="5"/>
    </row>
    <row r="729" spans="1:7" ht="15">
      <c r="A729" s="5"/>
      <c r="B729" s="5"/>
      <c r="C729" s="5"/>
      <c r="D729" s="5"/>
      <c r="E729" s="5"/>
      <c r="F729" s="5"/>
      <c r="G729" s="5"/>
    </row>
    <row r="730" spans="1:7" ht="15">
      <c r="A730" s="5"/>
      <c r="B730" s="5"/>
      <c r="C730" s="5"/>
      <c r="D730" s="5"/>
      <c r="E730" s="5"/>
      <c r="F730" s="5"/>
      <c r="G730" s="5"/>
    </row>
    <row r="731" spans="1:7" ht="15">
      <c r="A731" s="5"/>
      <c r="B731" s="5"/>
      <c r="C731" s="5"/>
      <c r="D731" s="5"/>
      <c r="E731" s="5"/>
      <c r="F731" s="5"/>
      <c r="G731" s="5"/>
    </row>
    <row r="732" spans="1:7" ht="15">
      <c r="A732" s="5"/>
      <c r="B732" s="5"/>
      <c r="C732" s="5"/>
      <c r="D732" s="5"/>
      <c r="E732" s="5"/>
      <c r="F732" s="5"/>
      <c r="G732" s="5"/>
    </row>
    <row r="733" spans="1:7" ht="15">
      <c r="A733" s="5"/>
      <c r="B733" s="5"/>
      <c r="C733" s="5"/>
      <c r="D733" s="5"/>
      <c r="E733" s="5"/>
      <c r="F733" s="5"/>
      <c r="G733" s="5"/>
    </row>
    <row r="734" spans="1:7" ht="15">
      <c r="A734" s="5"/>
      <c r="B734" s="5"/>
      <c r="C734" s="5"/>
      <c r="D734" s="5"/>
      <c r="E734" s="5"/>
      <c r="F734" s="5"/>
      <c r="G734" s="5"/>
    </row>
    <row r="735" spans="1:7" ht="15">
      <c r="A735" s="5"/>
      <c r="B735" s="5"/>
      <c r="C735" s="5"/>
      <c r="D735" s="5"/>
      <c r="E735" s="5"/>
      <c r="F735" s="5"/>
      <c r="G735" s="5"/>
    </row>
    <row r="736" spans="1:7" ht="15">
      <c r="A736" s="5"/>
      <c r="B736" s="5"/>
      <c r="C736" s="5"/>
      <c r="D736" s="5"/>
      <c r="E736" s="5"/>
      <c r="F736" s="5"/>
      <c r="G736" s="5"/>
    </row>
    <row r="737" spans="1:7" ht="15">
      <c r="A737" s="5"/>
      <c r="B737" s="5"/>
      <c r="C737" s="5"/>
      <c r="D737" s="5"/>
      <c r="E737" s="5"/>
      <c r="F737" s="5"/>
      <c r="G737" s="5"/>
    </row>
    <row r="738" spans="1:7" ht="15">
      <c r="A738" s="5"/>
      <c r="B738" s="5"/>
      <c r="C738" s="5"/>
      <c r="D738" s="5"/>
      <c r="E738" s="5"/>
      <c r="F738" s="5"/>
      <c r="G738" s="5"/>
    </row>
    <row r="739" spans="1:7" ht="15">
      <c r="A739" s="5"/>
      <c r="B739" s="5"/>
      <c r="C739" s="5"/>
      <c r="D739" s="5"/>
      <c r="E739" s="5"/>
      <c r="F739" s="5"/>
      <c r="G739" s="5"/>
    </row>
    <row r="740" spans="1:7" ht="15">
      <c r="A740" s="5"/>
      <c r="B740" s="5"/>
      <c r="C740" s="5"/>
      <c r="D740" s="5"/>
      <c r="E740" s="5"/>
      <c r="F740" s="5"/>
      <c r="G740" s="5"/>
    </row>
    <row r="741" spans="1:7" ht="15">
      <c r="A741" s="5"/>
      <c r="B741" s="5"/>
      <c r="C741" s="5"/>
      <c r="D741" s="5"/>
      <c r="E741" s="5"/>
      <c r="F741" s="5"/>
      <c r="G741" s="5"/>
    </row>
    <row r="742" spans="1:7" ht="15">
      <c r="A742" s="5"/>
      <c r="B742" s="5"/>
      <c r="C742" s="5"/>
      <c r="D742" s="5"/>
      <c r="E742" s="5"/>
      <c r="F742" s="5"/>
      <c r="G742" s="5"/>
    </row>
    <row r="743" spans="1:7" ht="15">
      <c r="A743" s="5"/>
      <c r="B743" s="5"/>
      <c r="C743" s="5"/>
      <c r="D743" s="5"/>
      <c r="E743" s="5"/>
      <c r="F743" s="5"/>
      <c r="G743" s="5"/>
    </row>
    <row r="744" spans="1:7" ht="15">
      <c r="A744" s="5"/>
      <c r="B744" s="5"/>
      <c r="C744" s="5"/>
      <c r="D744" s="5"/>
      <c r="E744" s="5"/>
      <c r="F744" s="5"/>
      <c r="G744" s="5"/>
    </row>
    <row r="745" spans="1:7" ht="15">
      <c r="A745" s="5"/>
      <c r="B745" s="5"/>
      <c r="C745" s="5"/>
      <c r="D745" s="5"/>
      <c r="E745" s="5"/>
      <c r="F745" s="5"/>
      <c r="G745" s="5"/>
    </row>
    <row r="746" spans="1:7" ht="15">
      <c r="A746" s="5"/>
      <c r="B746" s="5"/>
      <c r="C746" s="5"/>
      <c r="D746" s="5"/>
      <c r="E746" s="5"/>
      <c r="F746" s="5"/>
      <c r="G746" s="5"/>
    </row>
    <row r="747" spans="1:7" ht="15">
      <c r="A747" s="5"/>
      <c r="B747" s="5"/>
      <c r="C747" s="5"/>
      <c r="D747" s="5"/>
      <c r="E747" s="5"/>
      <c r="F747" s="5"/>
      <c r="G747" s="5"/>
    </row>
    <row r="748" spans="1:7" ht="15">
      <c r="A748" s="5"/>
      <c r="B748" s="5"/>
      <c r="C748" s="5"/>
      <c r="D748" s="5"/>
      <c r="E748" s="5"/>
      <c r="F748" s="5"/>
      <c r="G748" s="5"/>
    </row>
    <row r="749" spans="1:7" ht="15">
      <c r="A749" s="5"/>
      <c r="B749" s="5"/>
      <c r="C749" s="5"/>
      <c r="D749" s="5"/>
      <c r="E749" s="5"/>
      <c r="F749" s="5"/>
      <c r="G749" s="5"/>
    </row>
    <row r="750" spans="1:7" ht="15">
      <c r="A750" s="5"/>
      <c r="B750" s="5"/>
      <c r="C750" s="5"/>
      <c r="D750" s="5"/>
      <c r="E750" s="5"/>
      <c r="F750" s="5"/>
      <c r="G750" s="5"/>
    </row>
    <row r="751" spans="1:7" ht="15">
      <c r="A751" s="5"/>
      <c r="B751" s="5"/>
      <c r="C751" s="5"/>
      <c r="D751" s="5"/>
      <c r="E751" s="5"/>
      <c r="F751" s="5"/>
      <c r="G751" s="5"/>
    </row>
    <row r="752" spans="1:7" ht="15">
      <c r="A752" s="5"/>
      <c r="B752" s="5"/>
      <c r="C752" s="5"/>
      <c r="D752" s="5"/>
      <c r="E752" s="5"/>
      <c r="F752" s="5"/>
      <c r="G752" s="5"/>
    </row>
    <row r="753" spans="1:7" ht="15">
      <c r="A753" s="5"/>
      <c r="B753" s="5"/>
      <c r="C753" s="5"/>
      <c r="D753" s="5"/>
      <c r="E753" s="5"/>
      <c r="F753" s="5"/>
      <c r="G753" s="5"/>
    </row>
    <row r="754" spans="1:7" ht="15">
      <c r="A754" s="5"/>
      <c r="B754" s="5"/>
      <c r="C754" s="5"/>
      <c r="D754" s="5"/>
      <c r="E754" s="5"/>
      <c r="F754" s="5"/>
      <c r="G754" s="5"/>
    </row>
    <row r="755" spans="1:7" ht="15">
      <c r="A755" s="5"/>
      <c r="B755" s="5"/>
      <c r="C755" s="5"/>
      <c r="D755" s="5"/>
      <c r="E755" s="5"/>
      <c r="F755" s="5"/>
      <c r="G755" s="5"/>
    </row>
    <row r="756" spans="1:7" ht="15">
      <c r="A756" s="5"/>
      <c r="B756" s="5"/>
      <c r="C756" s="5"/>
      <c r="D756" s="5"/>
      <c r="E756" s="5"/>
      <c r="F756" s="5"/>
      <c r="G756" s="5"/>
    </row>
    <row r="757" spans="1:7" ht="15">
      <c r="A757" s="5"/>
      <c r="B757" s="5"/>
      <c r="C757" s="5"/>
      <c r="D757" s="5"/>
      <c r="E757" s="5"/>
      <c r="F757" s="5"/>
      <c r="G757" s="5"/>
    </row>
    <row r="758" spans="1:7" ht="15">
      <c r="A758" s="5"/>
      <c r="B758" s="5"/>
      <c r="C758" s="5"/>
      <c r="D758" s="5"/>
      <c r="E758" s="5"/>
      <c r="F758" s="5"/>
      <c r="G758" s="5"/>
    </row>
    <row r="759" spans="1:7" ht="15">
      <c r="A759" s="5"/>
      <c r="B759" s="5"/>
      <c r="C759" s="5"/>
      <c r="D759" s="5"/>
      <c r="E759" s="5"/>
      <c r="F759" s="5"/>
      <c r="G759" s="5"/>
    </row>
    <row r="760" spans="1:7" ht="15">
      <c r="A760" s="5"/>
      <c r="B760" s="5"/>
      <c r="C760" s="5"/>
      <c r="D760" s="5"/>
      <c r="E760" s="5"/>
      <c r="F760" s="5"/>
      <c r="G760" s="5"/>
    </row>
    <row r="761" spans="1:7" ht="15">
      <c r="A761" s="5"/>
      <c r="B761" s="5"/>
      <c r="C761" s="5"/>
      <c r="D761" s="5"/>
      <c r="E761" s="5"/>
      <c r="F761" s="5"/>
      <c r="G761" s="5"/>
    </row>
    <row r="762" spans="1:7" ht="15">
      <c r="A762" s="5"/>
      <c r="B762" s="5"/>
      <c r="C762" s="5"/>
      <c r="D762" s="5"/>
      <c r="E762" s="5"/>
      <c r="F762" s="5"/>
      <c r="G762" s="5"/>
    </row>
    <row r="763" spans="1:7" ht="15">
      <c r="A763" s="5"/>
      <c r="B763" s="5"/>
      <c r="C763" s="5"/>
      <c r="D763" s="5"/>
      <c r="E763" s="5"/>
      <c r="F763" s="5"/>
      <c r="G763" s="5"/>
    </row>
    <row r="764" spans="1:7" ht="15">
      <c r="A764" s="5"/>
      <c r="B764" s="5"/>
      <c r="C764" s="5"/>
      <c r="D764" s="5"/>
      <c r="E764" s="5"/>
      <c r="F764" s="5"/>
      <c r="G764" s="5"/>
    </row>
    <row r="765" spans="1:7" ht="15">
      <c r="A765" s="5"/>
      <c r="B765" s="5"/>
      <c r="C765" s="5"/>
      <c r="D765" s="5"/>
      <c r="E765" s="5"/>
      <c r="F765" s="5"/>
      <c r="G765" s="5"/>
    </row>
    <row r="766" spans="1:7" ht="15">
      <c r="A766" s="5"/>
      <c r="B766" s="5"/>
      <c r="C766" s="5"/>
      <c r="D766" s="5"/>
      <c r="E766" s="5"/>
      <c r="F766" s="5"/>
      <c r="G766" s="5"/>
    </row>
    <row r="767" spans="1:7" ht="15">
      <c r="A767" s="5"/>
      <c r="B767" s="5"/>
      <c r="C767" s="5"/>
      <c r="D767" s="5"/>
      <c r="E767" s="5"/>
      <c r="F767" s="5"/>
      <c r="G767" s="5"/>
    </row>
    <row r="768" spans="1:7" ht="15">
      <c r="A768" s="5"/>
      <c r="B768" s="5"/>
      <c r="C768" s="5"/>
      <c r="D768" s="5"/>
      <c r="E768" s="5"/>
      <c r="F768" s="5"/>
      <c r="G768" s="5"/>
    </row>
    <row r="769" spans="1:7" ht="15">
      <c r="A769" s="5"/>
      <c r="B769" s="5"/>
      <c r="C769" s="5"/>
      <c r="D769" s="5"/>
      <c r="E769" s="5"/>
      <c r="F769" s="5"/>
      <c r="G769" s="5"/>
    </row>
    <row r="770" spans="1:7" ht="15">
      <c r="A770" s="5"/>
      <c r="B770" s="5"/>
      <c r="C770" s="5"/>
      <c r="D770" s="5"/>
      <c r="E770" s="5"/>
      <c r="F770" s="5"/>
      <c r="G770" s="5"/>
    </row>
    <row r="771" spans="1:7" ht="15">
      <c r="A771" s="5"/>
      <c r="B771" s="5"/>
      <c r="C771" s="5"/>
      <c r="D771" s="5"/>
      <c r="E771" s="5"/>
      <c r="F771" s="5"/>
      <c r="G771" s="5"/>
    </row>
    <row r="772" spans="1:7" ht="15">
      <c r="A772" s="5"/>
      <c r="B772" s="5"/>
      <c r="C772" s="5"/>
      <c r="D772" s="5"/>
      <c r="E772" s="5"/>
      <c r="F772" s="5"/>
      <c r="G772" s="5"/>
    </row>
    <row r="773" spans="1:7" ht="15">
      <c r="A773" s="5"/>
      <c r="B773" s="5"/>
      <c r="C773" s="5"/>
      <c r="D773" s="5"/>
      <c r="E773" s="5"/>
      <c r="F773" s="5"/>
      <c r="G773" s="5"/>
    </row>
    <row r="774" spans="1:7" ht="15">
      <c r="A774" s="5"/>
      <c r="B774" s="5"/>
      <c r="C774" s="5"/>
      <c r="D774" s="5"/>
      <c r="E774" s="5"/>
      <c r="F774" s="5"/>
      <c r="G774" s="5"/>
    </row>
    <row r="775" spans="1:7" ht="15">
      <c r="A775" s="5"/>
      <c r="B775" s="5"/>
      <c r="C775" s="5"/>
      <c r="D775" s="5"/>
      <c r="E775" s="5"/>
      <c r="F775" s="5"/>
      <c r="G775" s="5"/>
    </row>
    <row r="776" spans="1:7" ht="15">
      <c r="A776" s="5"/>
      <c r="B776" s="5"/>
      <c r="C776" s="5"/>
      <c r="D776" s="5"/>
      <c r="E776" s="5"/>
      <c r="F776" s="5"/>
      <c r="G776" s="5"/>
    </row>
    <row r="777" spans="1:7" ht="15">
      <c r="A777" s="5"/>
      <c r="B777" s="5"/>
      <c r="C777" s="5"/>
      <c r="D777" s="5"/>
      <c r="E777" s="5"/>
      <c r="F777" s="5"/>
      <c r="G777" s="5"/>
    </row>
    <row r="778" spans="1:7" ht="15">
      <c r="A778" s="5"/>
      <c r="B778" s="5"/>
      <c r="C778" s="5"/>
      <c r="D778" s="5"/>
      <c r="E778" s="5"/>
      <c r="F778" s="5"/>
      <c r="G778" s="5"/>
    </row>
    <row r="779" spans="1:7" ht="15">
      <c r="A779" s="5"/>
      <c r="B779" s="5"/>
      <c r="C779" s="5"/>
      <c r="D779" s="5"/>
      <c r="E779" s="5"/>
      <c r="F779" s="5"/>
      <c r="G779" s="5"/>
    </row>
    <row r="780" spans="1:7" ht="15">
      <c r="A780" s="5"/>
      <c r="B780" s="5"/>
      <c r="C780" s="5"/>
      <c r="D780" s="5"/>
      <c r="E780" s="5"/>
      <c r="F780" s="5"/>
      <c r="G780" s="5"/>
    </row>
    <row r="781" spans="1:7" ht="15">
      <c r="A781" s="5"/>
      <c r="B781" s="5"/>
      <c r="C781" s="5"/>
      <c r="D781" s="5"/>
      <c r="E781" s="5"/>
      <c r="F781" s="5"/>
      <c r="G781" s="5"/>
    </row>
    <row r="782" spans="1:7" ht="15">
      <c r="A782" s="5"/>
      <c r="B782" s="5"/>
      <c r="C782" s="5"/>
      <c r="D782" s="5"/>
      <c r="E782" s="5"/>
      <c r="F782" s="5"/>
      <c r="G782" s="5"/>
    </row>
    <row r="783" spans="1:7" ht="15">
      <c r="A783" s="5"/>
      <c r="B783" s="5"/>
      <c r="C783" s="5"/>
      <c r="D783" s="5"/>
      <c r="E783" s="5"/>
      <c r="F783" s="5"/>
      <c r="G783" s="5"/>
    </row>
    <row r="784" spans="1:7" ht="15">
      <c r="A784" s="5"/>
      <c r="B784" s="5"/>
      <c r="C784" s="5"/>
      <c r="D784" s="5"/>
      <c r="E784" s="5"/>
      <c r="F784" s="5"/>
      <c r="G784" s="5"/>
    </row>
    <row r="785" spans="1:7" ht="15">
      <c r="A785" s="5"/>
      <c r="B785" s="5"/>
      <c r="C785" s="5"/>
      <c r="D785" s="5"/>
      <c r="E785" s="5"/>
      <c r="F785" s="5"/>
      <c r="G785" s="5"/>
    </row>
    <row r="786" spans="1:7" ht="15">
      <c r="A786" s="5"/>
      <c r="B786" s="5"/>
      <c r="C786" s="5"/>
      <c r="D786" s="5"/>
      <c r="E786" s="5"/>
      <c r="F786" s="5"/>
      <c r="G786" s="5"/>
    </row>
    <row r="787" spans="1:7" ht="15">
      <c r="A787" s="5"/>
      <c r="B787" s="5"/>
      <c r="C787" s="5"/>
      <c r="D787" s="5"/>
      <c r="E787" s="5"/>
      <c r="F787" s="5"/>
      <c r="G787" s="5"/>
    </row>
    <row r="788" spans="1:7" ht="15">
      <c r="A788" s="5"/>
      <c r="B788" s="5"/>
      <c r="C788" s="5"/>
      <c r="D788" s="5"/>
      <c r="E788" s="5"/>
      <c r="F788" s="5"/>
      <c r="G788" s="5"/>
    </row>
    <row r="789" spans="1:7" ht="15">
      <c r="A789" s="5"/>
      <c r="B789" s="5"/>
      <c r="C789" s="5"/>
      <c r="D789" s="5"/>
      <c r="E789" s="5"/>
      <c r="F789" s="5"/>
      <c r="G789" s="5"/>
    </row>
    <row r="790" spans="1:7" ht="15">
      <c r="A790" s="5"/>
      <c r="B790" s="5"/>
      <c r="C790" s="5"/>
      <c r="D790" s="5"/>
      <c r="E790" s="5"/>
      <c r="F790" s="5"/>
      <c r="G790" s="5"/>
    </row>
    <row r="791" spans="1:7" ht="15">
      <c r="A791" s="5"/>
      <c r="B791" s="5"/>
      <c r="C791" s="5"/>
      <c r="D791" s="5"/>
      <c r="E791" s="5"/>
      <c r="F791" s="5"/>
      <c r="G791" s="5"/>
    </row>
    <row r="792" spans="1:7" ht="15">
      <c r="A792" s="5"/>
      <c r="B792" s="5"/>
      <c r="C792" s="5"/>
      <c r="D792" s="5"/>
      <c r="E792" s="5"/>
      <c r="F792" s="5"/>
      <c r="G792" s="5"/>
    </row>
    <row r="793" spans="1:7" ht="15">
      <c r="A793" s="5"/>
      <c r="B793" s="5"/>
      <c r="C793" s="5"/>
      <c r="D793" s="5"/>
      <c r="E793" s="5"/>
      <c r="F793" s="5"/>
      <c r="G793" s="5"/>
    </row>
    <row r="794" spans="1:7" ht="15">
      <c r="A794" s="5"/>
      <c r="B794" s="5"/>
      <c r="C794" s="5"/>
      <c r="D794" s="5"/>
      <c r="E794" s="5"/>
      <c r="F794" s="5"/>
      <c r="G794" s="5"/>
    </row>
    <row r="795" spans="1:7" ht="15">
      <c r="A795" s="5"/>
      <c r="B795" s="5"/>
      <c r="C795" s="5"/>
      <c r="D795" s="5"/>
      <c r="E795" s="5"/>
      <c r="F795" s="5"/>
      <c r="G795" s="5"/>
    </row>
    <row r="796" spans="1:7" ht="15">
      <c r="A796" s="5"/>
      <c r="B796" s="5"/>
      <c r="C796" s="5"/>
      <c r="D796" s="5"/>
      <c r="E796" s="5"/>
      <c r="F796" s="5"/>
      <c r="G796" s="5"/>
    </row>
    <row r="797" spans="1:7" ht="15">
      <c r="A797" s="5"/>
      <c r="B797" s="5"/>
      <c r="C797" s="5"/>
      <c r="D797" s="5"/>
      <c r="E797" s="5"/>
      <c r="F797" s="5"/>
      <c r="G797" s="5"/>
    </row>
    <row r="798" spans="1:7" ht="15">
      <c r="A798" s="5"/>
      <c r="B798" s="5"/>
      <c r="C798" s="5"/>
      <c r="D798" s="5"/>
      <c r="E798" s="5"/>
      <c r="F798" s="5"/>
      <c r="G798" s="5"/>
    </row>
    <row r="799" spans="1:7" ht="15">
      <c r="A799" s="5"/>
      <c r="B799" s="5"/>
      <c r="C799" s="5"/>
      <c r="D799" s="5"/>
      <c r="E799" s="5"/>
      <c r="F799" s="5"/>
      <c r="G799" s="5"/>
    </row>
    <row r="800" spans="1:7" ht="15">
      <c r="A800" s="5"/>
      <c r="B800" s="5"/>
      <c r="C800" s="5"/>
      <c r="D800" s="5"/>
      <c r="E800" s="5"/>
      <c r="F800" s="5"/>
      <c r="G800" s="5"/>
    </row>
    <row r="801" spans="1:7" ht="15">
      <c r="A801" s="5"/>
      <c r="B801" s="5"/>
      <c r="C801" s="5"/>
      <c r="D801" s="5"/>
      <c r="E801" s="5"/>
      <c r="F801" s="5"/>
      <c r="G801" s="5"/>
    </row>
    <row r="802" spans="1:7" ht="15">
      <c r="A802" s="5"/>
      <c r="B802" s="5"/>
      <c r="C802" s="5"/>
      <c r="D802" s="5"/>
      <c r="E802" s="5"/>
      <c r="F802" s="5"/>
      <c r="G802" s="5"/>
    </row>
    <row r="803" spans="1:7" ht="15">
      <c r="A803" s="5"/>
      <c r="B803" s="5"/>
      <c r="C803" s="5"/>
      <c r="D803" s="5"/>
      <c r="E803" s="5"/>
      <c r="F803" s="5"/>
      <c r="G803" s="5"/>
    </row>
    <row r="804" spans="1:7" ht="15">
      <c r="A804" s="5"/>
      <c r="B804" s="5"/>
      <c r="C804" s="5"/>
      <c r="D804" s="5"/>
      <c r="E804" s="5"/>
      <c r="F804" s="5"/>
      <c r="G804" s="5"/>
    </row>
    <row r="805" spans="1:7" ht="15">
      <c r="A805" s="5"/>
      <c r="B805" s="5"/>
      <c r="C805" s="5"/>
      <c r="D805" s="5"/>
      <c r="E805" s="5"/>
      <c r="F805" s="5"/>
      <c r="G805" s="5"/>
    </row>
    <row r="806" spans="1:7" ht="15">
      <c r="A806" s="5"/>
      <c r="B806" s="5"/>
      <c r="C806" s="5"/>
      <c r="D806" s="5"/>
      <c r="E806" s="5"/>
      <c r="F806" s="5"/>
      <c r="G806" s="5"/>
    </row>
    <row r="807" spans="1:7" ht="15">
      <c r="A807" s="5"/>
      <c r="B807" s="5"/>
      <c r="C807" s="5"/>
      <c r="D807" s="5"/>
      <c r="E807" s="5"/>
      <c r="F807" s="5"/>
      <c r="G807" s="5"/>
    </row>
    <row r="808" spans="1:7" ht="15">
      <c r="A808" s="5"/>
      <c r="B808" s="5"/>
      <c r="C808" s="5"/>
      <c r="D808" s="5"/>
      <c r="E808" s="5"/>
      <c r="F808" s="5"/>
      <c r="G808" s="5"/>
    </row>
    <row r="809" spans="1:7" ht="15">
      <c r="A809" s="5"/>
      <c r="B809" s="5"/>
      <c r="C809" s="5"/>
      <c r="D809" s="5"/>
      <c r="E809" s="5"/>
      <c r="F809" s="5"/>
      <c r="G809" s="5"/>
    </row>
    <row r="810" spans="1:7" ht="15">
      <c r="A810" s="5"/>
      <c r="B810" s="5"/>
      <c r="C810" s="5"/>
      <c r="D810" s="5"/>
      <c r="E810" s="5"/>
      <c r="F810" s="5"/>
      <c r="G810" s="5"/>
    </row>
    <row r="811" spans="1:7" ht="15">
      <c r="A811" s="5"/>
      <c r="B811" s="5"/>
      <c r="C811" s="5"/>
      <c r="D811" s="5"/>
      <c r="E811" s="5"/>
      <c r="F811" s="5"/>
      <c r="G811" s="5"/>
    </row>
    <row r="812" spans="1:7" ht="15">
      <c r="A812" s="5"/>
      <c r="B812" s="5"/>
      <c r="C812" s="5"/>
      <c r="D812" s="5"/>
      <c r="E812" s="5"/>
      <c r="F812" s="5"/>
      <c r="G812" s="5"/>
    </row>
    <row r="813" spans="1:7" ht="15">
      <c r="A813" s="5"/>
      <c r="B813" s="5"/>
      <c r="C813" s="5"/>
      <c r="D813" s="5"/>
      <c r="E813" s="5"/>
      <c r="F813" s="5"/>
      <c r="G813" s="5"/>
    </row>
    <row r="814" spans="1:7" ht="15">
      <c r="A814" s="5"/>
      <c r="B814" s="5"/>
      <c r="C814" s="5"/>
      <c r="D814" s="5"/>
      <c r="E814" s="5"/>
      <c r="F814" s="5"/>
      <c r="G814" s="5"/>
    </row>
    <row r="815" spans="1:7" ht="15">
      <c r="A815" s="5"/>
      <c r="B815" s="5"/>
      <c r="C815" s="5"/>
      <c r="D815" s="5"/>
      <c r="E815" s="5"/>
      <c r="F815" s="5"/>
      <c r="G815" s="5"/>
    </row>
    <row r="816" spans="1:7" ht="15">
      <c r="A816" s="5"/>
      <c r="B816" s="5"/>
      <c r="C816" s="5"/>
      <c r="D816" s="5"/>
      <c r="E816" s="5"/>
      <c r="F816" s="5"/>
      <c r="G816" s="5"/>
    </row>
    <row r="817" spans="1:7" ht="15">
      <c r="A817" s="5"/>
      <c r="B817" s="5"/>
      <c r="C817" s="5"/>
      <c r="D817" s="5"/>
      <c r="E817" s="5"/>
      <c r="F817" s="5"/>
      <c r="G817" s="5"/>
    </row>
    <row r="818" spans="1:7" ht="15">
      <c r="A818" s="5"/>
      <c r="B818" s="5"/>
      <c r="C818" s="5"/>
      <c r="D818" s="5"/>
      <c r="E818" s="5"/>
      <c r="F818" s="5"/>
      <c r="G818" s="5"/>
    </row>
    <row r="819" spans="1:7" ht="15">
      <c r="A819" s="5"/>
      <c r="B819" s="5"/>
      <c r="C819" s="5"/>
      <c r="D819" s="5"/>
      <c r="E819" s="5"/>
      <c r="F819" s="5"/>
      <c r="G819" s="5"/>
    </row>
    <row r="820" spans="1:7" ht="15">
      <c r="A820" s="5"/>
      <c r="B820" s="5"/>
      <c r="C820" s="5"/>
      <c r="D820" s="5"/>
      <c r="E820" s="5"/>
      <c r="F820" s="5"/>
      <c r="G820" s="5"/>
    </row>
    <row r="821" spans="1:7" ht="15">
      <c r="A821" s="5"/>
      <c r="B821" s="5"/>
      <c r="C821" s="5"/>
      <c r="D821" s="5"/>
      <c r="E821" s="5"/>
      <c r="F821" s="5"/>
      <c r="G821" s="5"/>
    </row>
    <row r="822" spans="1:7" ht="15">
      <c r="A822" s="5"/>
      <c r="B822" s="5"/>
      <c r="C822" s="5"/>
      <c r="D822" s="5"/>
      <c r="E822" s="5"/>
      <c r="F822" s="5"/>
      <c r="G822" s="5"/>
    </row>
    <row r="823" spans="1:7" ht="15">
      <c r="A823" s="5"/>
      <c r="B823" s="5"/>
      <c r="C823" s="5"/>
      <c r="D823" s="5"/>
      <c r="E823" s="5"/>
      <c r="F823" s="5"/>
      <c r="G823" s="5"/>
    </row>
    <row r="824" spans="1:7" ht="15">
      <c r="A824" s="5"/>
      <c r="B824" s="5"/>
      <c r="C824" s="5"/>
      <c r="D824" s="5"/>
      <c r="E824" s="5"/>
      <c r="F824" s="5"/>
      <c r="G824" s="5"/>
    </row>
    <row r="825" spans="1:7" ht="15">
      <c r="A825" s="5"/>
      <c r="B825" s="5"/>
      <c r="C825" s="5"/>
      <c r="D825" s="5"/>
      <c r="E825" s="5"/>
      <c r="F825" s="5"/>
      <c r="G825" s="5"/>
    </row>
    <row r="826" spans="1:7" ht="15">
      <c r="A826" s="5"/>
      <c r="B826" s="5"/>
      <c r="C826" s="5"/>
      <c r="D826" s="5"/>
      <c r="E826" s="5"/>
      <c r="F826" s="5"/>
      <c r="G826" s="5"/>
    </row>
    <row r="827" spans="1:7" ht="15">
      <c r="A827" s="5"/>
      <c r="B827" s="5"/>
      <c r="C827" s="5"/>
      <c r="D827" s="5"/>
      <c r="E827" s="5"/>
      <c r="F827" s="5"/>
      <c r="G827" s="5"/>
    </row>
    <row r="828" spans="1:7" ht="15">
      <c r="A828" s="5"/>
      <c r="B828" s="5"/>
      <c r="C828" s="5"/>
      <c r="D828" s="5"/>
      <c r="E828" s="5"/>
      <c r="F828" s="5"/>
      <c r="G828" s="5"/>
    </row>
    <row r="829" spans="1:7" ht="15">
      <c r="A829" s="5"/>
      <c r="B829" s="5"/>
      <c r="C829" s="5"/>
      <c r="D829" s="5"/>
      <c r="E829" s="5"/>
      <c r="F829" s="5"/>
      <c r="G829" s="5"/>
    </row>
    <row r="830" spans="1:7" ht="15">
      <c r="A830" s="5"/>
      <c r="B830" s="5"/>
      <c r="C830" s="5"/>
      <c r="D830" s="5"/>
      <c r="E830" s="5"/>
      <c r="F830" s="5"/>
      <c r="G830" s="5"/>
    </row>
    <row r="831" spans="1:7" ht="15">
      <c r="A831" s="5"/>
      <c r="B831" s="5"/>
      <c r="C831" s="5"/>
      <c r="D831" s="5"/>
      <c r="E831" s="5"/>
      <c r="F831" s="5"/>
      <c r="G831" s="5"/>
    </row>
    <row r="832" spans="1:7" ht="15">
      <c r="A832" s="5"/>
      <c r="B832" s="5"/>
      <c r="C832" s="5"/>
      <c r="D832" s="5"/>
      <c r="E832" s="5"/>
      <c r="F832" s="5"/>
      <c r="G832" s="5"/>
    </row>
    <row r="833" spans="1:7" ht="15">
      <c r="A833" s="5"/>
      <c r="B833" s="5"/>
      <c r="C833" s="5"/>
      <c r="D833" s="5"/>
      <c r="E833" s="5"/>
      <c r="F833" s="5"/>
      <c r="G833" s="5"/>
    </row>
    <row r="834" spans="1:7" ht="15">
      <c r="A834" s="5"/>
      <c r="B834" s="5"/>
      <c r="C834" s="5"/>
      <c r="D834" s="5"/>
      <c r="E834" s="5"/>
      <c r="F834" s="5"/>
      <c r="G834" s="5"/>
    </row>
    <row r="835" spans="1:7" ht="15">
      <c r="A835" s="5"/>
      <c r="B835" s="5"/>
      <c r="C835" s="5"/>
      <c r="D835" s="5"/>
      <c r="E835" s="5"/>
      <c r="F835" s="5"/>
      <c r="G835" s="5"/>
    </row>
    <row r="836" spans="1:7" ht="15">
      <c r="A836" s="5"/>
      <c r="B836" s="5"/>
      <c r="C836" s="5"/>
      <c r="D836" s="5"/>
      <c r="E836" s="5"/>
      <c r="F836" s="5"/>
      <c r="G836" s="5"/>
    </row>
    <row r="837" spans="1:7" ht="15">
      <c r="A837" s="5"/>
      <c r="B837" s="5"/>
      <c r="C837" s="5"/>
      <c r="D837" s="5"/>
      <c r="E837" s="5"/>
      <c r="F837" s="5"/>
      <c r="G837" s="5"/>
    </row>
    <row r="838" spans="1:7" ht="15">
      <c r="A838" s="5"/>
      <c r="B838" s="5"/>
      <c r="C838" s="5"/>
      <c r="D838" s="5"/>
      <c r="E838" s="5"/>
      <c r="F838" s="5"/>
      <c r="G838" s="5"/>
    </row>
    <row r="839" spans="1:7" ht="15">
      <c r="A839" s="5"/>
      <c r="B839" s="5"/>
      <c r="C839" s="5"/>
      <c r="D839" s="5"/>
      <c r="E839" s="5"/>
      <c r="F839" s="5"/>
      <c r="G839" s="5"/>
    </row>
    <row r="840" spans="1:7" ht="15">
      <c r="A840" s="5"/>
      <c r="B840" s="5"/>
      <c r="C840" s="5"/>
      <c r="D840" s="5"/>
      <c r="E840" s="5"/>
      <c r="F840" s="5"/>
      <c r="G840" s="5"/>
    </row>
    <row r="841" spans="1:7" ht="15">
      <c r="A841" s="5"/>
      <c r="B841" s="5"/>
      <c r="C841" s="5"/>
      <c r="D841" s="5"/>
      <c r="E841" s="5"/>
      <c r="F841" s="5"/>
      <c r="G841" s="5"/>
    </row>
    <row r="842" spans="1:7" ht="15">
      <c r="A842" s="5"/>
      <c r="B842" s="5"/>
      <c r="C842" s="5"/>
      <c r="D842" s="5"/>
      <c r="E842" s="5"/>
      <c r="F842" s="5"/>
      <c r="G842" s="5"/>
    </row>
    <row r="843" spans="1:7" ht="15">
      <c r="A843" s="5"/>
      <c r="B843" s="5"/>
      <c r="C843" s="5"/>
      <c r="D843" s="5"/>
      <c r="E843" s="5"/>
      <c r="F843" s="5"/>
      <c r="G843" s="5"/>
    </row>
    <row r="844" spans="1:7" ht="15">
      <c r="A844" s="5"/>
      <c r="B844" s="5"/>
      <c r="C844" s="5"/>
      <c r="D844" s="5"/>
      <c r="E844" s="5"/>
      <c r="F844" s="5"/>
      <c r="G844" s="5"/>
    </row>
    <row r="845" spans="1:7" ht="15">
      <c r="A845" s="5"/>
      <c r="B845" s="5"/>
      <c r="C845" s="5"/>
      <c r="D845" s="5"/>
      <c r="E845" s="5"/>
      <c r="F845" s="5"/>
      <c r="G845" s="5"/>
    </row>
    <row r="846" spans="1:7" ht="15">
      <c r="A846" s="5"/>
      <c r="B846" s="5"/>
      <c r="C846" s="5"/>
      <c r="D846" s="5"/>
      <c r="E846" s="5"/>
      <c r="F846" s="5"/>
      <c r="G846" s="5"/>
    </row>
    <row r="847" spans="1:7" ht="15">
      <c r="A847" s="5"/>
      <c r="B847" s="5"/>
      <c r="C847" s="5"/>
      <c r="D847" s="5"/>
      <c r="E847" s="5"/>
      <c r="F847" s="5"/>
      <c r="G847" s="5"/>
    </row>
    <row r="848" spans="1:7" ht="15">
      <c r="A848" s="5"/>
      <c r="B848" s="5"/>
      <c r="C848" s="5"/>
      <c r="D848" s="5"/>
      <c r="E848" s="5"/>
      <c r="F848" s="5"/>
      <c r="G848" s="5"/>
    </row>
    <row r="849" spans="1:7" ht="15">
      <c r="A849" s="5"/>
      <c r="B849" s="5"/>
      <c r="C849" s="5"/>
      <c r="D849" s="5"/>
      <c r="E849" s="5"/>
      <c r="F849" s="5"/>
      <c r="G849" s="5"/>
    </row>
    <row r="850" spans="1:7" ht="15">
      <c r="A850" s="5"/>
      <c r="B850" s="5"/>
      <c r="C850" s="5"/>
      <c r="D850" s="5"/>
      <c r="E850" s="5"/>
      <c r="F850" s="5"/>
      <c r="G850" s="5"/>
    </row>
    <row r="851" spans="1:7" ht="15">
      <c r="A851" s="5"/>
      <c r="B851" s="5"/>
      <c r="C851" s="5"/>
      <c r="D851" s="5"/>
      <c r="E851" s="5"/>
      <c r="F851" s="5"/>
      <c r="G851" s="5"/>
    </row>
    <row r="852" spans="1:7" ht="15">
      <c r="A852" s="5"/>
      <c r="B852" s="5"/>
      <c r="C852" s="5"/>
      <c r="D852" s="5"/>
      <c r="E852" s="5"/>
      <c r="F852" s="5"/>
      <c r="G852" s="5"/>
    </row>
    <row r="853" spans="1:7" ht="15">
      <c r="A853" s="5"/>
      <c r="B853" s="5"/>
      <c r="C853" s="5"/>
      <c r="D853" s="5"/>
      <c r="E853" s="5"/>
      <c r="F853" s="5"/>
      <c r="G853" s="5"/>
    </row>
    <row r="854" spans="1:7" ht="15">
      <c r="A854" s="5"/>
      <c r="B854" s="5"/>
      <c r="C854" s="5"/>
      <c r="D854" s="5"/>
      <c r="E854" s="5"/>
      <c r="F854" s="5"/>
      <c r="G854" s="5"/>
    </row>
    <row r="855" spans="1:7" ht="15">
      <c r="A855" s="5"/>
      <c r="B855" s="5"/>
      <c r="C855" s="5"/>
      <c r="D855" s="5"/>
      <c r="E855" s="5"/>
      <c r="F855" s="5"/>
      <c r="G855" s="5"/>
    </row>
    <row r="856" spans="1:7" ht="15">
      <c r="A856" s="5"/>
      <c r="B856" s="5"/>
      <c r="C856" s="5"/>
      <c r="D856" s="5"/>
      <c r="E856" s="5"/>
      <c r="F856" s="5"/>
      <c r="G856" s="5"/>
    </row>
    <row r="857" spans="1:7" ht="15">
      <c r="A857" s="5"/>
      <c r="B857" s="5"/>
      <c r="C857" s="5"/>
      <c r="D857" s="5"/>
      <c r="E857" s="5"/>
      <c r="F857" s="5"/>
      <c r="G857" s="5"/>
    </row>
    <row r="858" spans="1:7" ht="15">
      <c r="A858" s="5"/>
      <c r="B858" s="5"/>
      <c r="C858" s="5"/>
      <c r="D858" s="5"/>
      <c r="E858" s="5"/>
      <c r="F858" s="5"/>
      <c r="G858" s="5"/>
    </row>
    <row r="859" spans="1:7" ht="15">
      <c r="A859" s="5"/>
      <c r="B859" s="5"/>
      <c r="C859" s="5"/>
      <c r="D859" s="5"/>
      <c r="E859" s="5"/>
      <c r="F859" s="5"/>
      <c r="G859" s="5"/>
    </row>
    <row r="860" spans="1:7" ht="15">
      <c r="A860" s="5"/>
      <c r="B860" s="5"/>
      <c r="C860" s="5"/>
      <c r="D860" s="5"/>
      <c r="E860" s="5"/>
      <c r="F860" s="5"/>
      <c r="G860" s="5"/>
    </row>
    <row r="861" spans="1:7" ht="15">
      <c r="A861" s="5"/>
      <c r="B861" s="5"/>
      <c r="C861" s="5"/>
      <c r="D861" s="5"/>
      <c r="E861" s="5"/>
      <c r="F861" s="5"/>
      <c r="G861" s="5"/>
    </row>
    <row r="862" spans="1:7" ht="15">
      <c r="A862" s="5"/>
      <c r="B862" s="5"/>
      <c r="C862" s="5"/>
      <c r="D862" s="5"/>
      <c r="E862" s="5"/>
      <c r="F862" s="5"/>
      <c r="G862" s="5"/>
    </row>
    <row r="863" spans="1:7" ht="15">
      <c r="A863" s="5"/>
      <c r="B863" s="5"/>
      <c r="C863" s="5"/>
      <c r="D863" s="5"/>
      <c r="E863" s="5"/>
      <c r="F863" s="5"/>
      <c r="G863" s="5"/>
    </row>
    <row r="864" spans="1:7" ht="15">
      <c r="A864" s="5"/>
      <c r="B864" s="5"/>
      <c r="C864" s="5"/>
      <c r="D864" s="5"/>
      <c r="E864" s="5"/>
      <c r="F864" s="5"/>
      <c r="G864" s="5"/>
    </row>
    <row r="865" spans="1:7" ht="15">
      <c r="A865" s="5"/>
      <c r="B865" s="5"/>
      <c r="C865" s="5"/>
      <c r="D865" s="5"/>
      <c r="E865" s="5"/>
      <c r="F865" s="5"/>
      <c r="G865" s="5"/>
    </row>
    <row r="866" spans="1:7" ht="15">
      <c r="A866" s="5"/>
      <c r="B866" s="5"/>
      <c r="C866" s="5"/>
      <c r="D866" s="5"/>
      <c r="E866" s="5"/>
      <c r="F866" s="5"/>
      <c r="G866" s="5"/>
    </row>
    <row r="867" spans="1:7" ht="15">
      <c r="A867" s="5"/>
      <c r="B867" s="5"/>
      <c r="C867" s="5"/>
      <c r="D867" s="5"/>
      <c r="E867" s="5"/>
      <c r="F867" s="5"/>
      <c r="G867" s="5"/>
    </row>
    <row r="868" spans="1:7" ht="15">
      <c r="A868" s="5"/>
      <c r="B868" s="5"/>
      <c r="C868" s="5"/>
      <c r="D868" s="5"/>
      <c r="E868" s="5"/>
      <c r="F868" s="5"/>
      <c r="G868" s="5"/>
    </row>
    <row r="869" spans="1:7" ht="15">
      <c r="A869" s="5"/>
      <c r="B869" s="5"/>
      <c r="C869" s="5"/>
      <c r="D869" s="5"/>
      <c r="E869" s="5"/>
      <c r="F869" s="5"/>
      <c r="G869" s="5"/>
    </row>
    <row r="870" spans="1:7" ht="15">
      <c r="A870" s="5"/>
      <c r="B870" s="5"/>
      <c r="C870" s="5"/>
      <c r="D870" s="5"/>
      <c r="E870" s="5"/>
      <c r="F870" s="5"/>
      <c r="G870" s="5"/>
    </row>
    <row r="871" spans="1:7" ht="15">
      <c r="A871" s="5"/>
      <c r="B871" s="5"/>
      <c r="C871" s="5"/>
      <c r="D871" s="5"/>
      <c r="E871" s="5"/>
      <c r="F871" s="5"/>
      <c r="G871" s="5"/>
    </row>
    <row r="872" spans="1:7" ht="15">
      <c r="A872" s="5"/>
      <c r="B872" s="5"/>
      <c r="C872" s="5"/>
      <c r="D872" s="5"/>
      <c r="E872" s="5"/>
      <c r="F872" s="5"/>
      <c r="G872" s="5"/>
    </row>
    <row r="873" spans="1:7" ht="15">
      <c r="A873" s="5"/>
      <c r="B873" s="5"/>
      <c r="C873" s="5"/>
      <c r="D873" s="5"/>
      <c r="E873" s="5"/>
      <c r="F873" s="5"/>
      <c r="G873" s="5"/>
    </row>
    <row r="874" spans="1:7" ht="15">
      <c r="A874" s="5"/>
      <c r="B874" s="5"/>
      <c r="C874" s="5"/>
      <c r="D874" s="5"/>
      <c r="E874" s="5"/>
      <c r="F874" s="5"/>
      <c r="G874" s="5"/>
    </row>
    <row r="875" spans="1:7" ht="15">
      <c r="A875" s="5"/>
      <c r="B875" s="5"/>
      <c r="C875" s="5"/>
      <c r="D875" s="5"/>
      <c r="E875" s="5"/>
      <c r="F875" s="5"/>
      <c r="G875" s="5"/>
    </row>
    <row r="876" spans="1:7" ht="15">
      <c r="A876" s="5"/>
      <c r="B876" s="5"/>
      <c r="C876" s="5"/>
      <c r="D876" s="5"/>
      <c r="E876" s="5"/>
      <c r="F876" s="5"/>
      <c r="G876" s="5"/>
    </row>
    <row r="877" spans="1:7" ht="15">
      <c r="A877" s="5"/>
      <c r="B877" s="5"/>
      <c r="C877" s="5"/>
      <c r="D877" s="5"/>
      <c r="E877" s="5"/>
      <c r="F877" s="5"/>
      <c r="G877" s="5"/>
    </row>
    <row r="878" spans="1:7" ht="15">
      <c r="A878" s="5"/>
      <c r="B878" s="5"/>
      <c r="C878" s="5"/>
      <c r="D878" s="5"/>
      <c r="E878" s="5"/>
      <c r="F878" s="5"/>
      <c r="G878" s="5"/>
    </row>
    <row r="879" spans="1:7" ht="15">
      <c r="A879" s="5"/>
      <c r="B879" s="5"/>
      <c r="C879" s="5"/>
      <c r="D879" s="5"/>
      <c r="E879" s="5"/>
      <c r="F879" s="5"/>
      <c r="G879" s="5"/>
    </row>
    <row r="880" spans="1:7" ht="15">
      <c r="A880" s="5"/>
      <c r="B880" s="5"/>
      <c r="C880" s="5"/>
      <c r="D880" s="5"/>
      <c r="E880" s="5"/>
      <c r="F880" s="5"/>
      <c r="G880" s="5"/>
    </row>
    <row r="881" spans="1:7" ht="15">
      <c r="A881" s="5"/>
      <c r="B881" s="5"/>
      <c r="C881" s="5"/>
      <c r="D881" s="5"/>
      <c r="E881" s="5"/>
      <c r="F881" s="5"/>
      <c r="G881" s="5"/>
    </row>
    <row r="882" spans="1:7" ht="15">
      <c r="A882" s="5"/>
      <c r="B882" s="5"/>
      <c r="C882" s="5"/>
      <c r="D882" s="5"/>
      <c r="E882" s="5"/>
      <c r="F882" s="5"/>
      <c r="G882" s="5"/>
    </row>
    <row r="883" spans="1:7" ht="15">
      <c r="A883" s="5"/>
      <c r="B883" s="5"/>
      <c r="C883" s="5"/>
      <c r="D883" s="5"/>
      <c r="E883" s="5"/>
      <c r="F883" s="5"/>
      <c r="G883" s="5"/>
    </row>
    <row r="884" spans="1:7" ht="15">
      <c r="A884" s="5"/>
      <c r="B884" s="5"/>
      <c r="C884" s="5"/>
      <c r="D884" s="5"/>
      <c r="E884" s="5"/>
      <c r="F884" s="5"/>
      <c r="G884" s="5"/>
    </row>
    <row r="885" spans="1:7" ht="15">
      <c r="A885" s="5"/>
      <c r="B885" s="5"/>
      <c r="C885" s="5"/>
      <c r="D885" s="5"/>
      <c r="E885" s="5"/>
      <c r="F885" s="5"/>
      <c r="G885" s="5"/>
    </row>
    <row r="886" spans="1:7" ht="15">
      <c r="A886" s="5"/>
      <c r="B886" s="5"/>
      <c r="C886" s="5"/>
      <c r="D886" s="5"/>
      <c r="E886" s="5"/>
      <c r="F886" s="5"/>
      <c r="G886" s="5"/>
    </row>
    <row r="887" spans="1:7" ht="15">
      <c r="A887" s="5"/>
      <c r="B887" s="5"/>
      <c r="C887" s="5"/>
      <c r="D887" s="5"/>
      <c r="E887" s="5"/>
      <c r="F887" s="5"/>
      <c r="G887" s="5"/>
    </row>
    <row r="888" spans="1:7" ht="15">
      <c r="A888" s="5"/>
      <c r="B888" s="5"/>
      <c r="C888" s="5"/>
      <c r="D888" s="5"/>
      <c r="E888" s="5"/>
      <c r="F888" s="5"/>
      <c r="G888" s="5"/>
    </row>
    <row r="889" spans="1:7" ht="15">
      <c r="A889" s="5"/>
      <c r="B889" s="5"/>
      <c r="C889" s="5"/>
      <c r="D889" s="5"/>
      <c r="E889" s="5"/>
      <c r="F889" s="5"/>
      <c r="G889" s="5"/>
    </row>
    <row r="890" spans="1:7" ht="15">
      <c r="A890" s="5"/>
      <c r="B890" s="5"/>
      <c r="C890" s="5"/>
      <c r="D890" s="5"/>
      <c r="E890" s="5"/>
      <c r="F890" s="5"/>
      <c r="G890" s="5"/>
    </row>
    <row r="891" spans="1:7" ht="15">
      <c r="A891" s="5"/>
      <c r="B891" s="5"/>
      <c r="C891" s="5"/>
      <c r="D891" s="5"/>
      <c r="E891" s="5"/>
      <c r="F891" s="5"/>
      <c r="G891" s="5"/>
    </row>
    <row r="892" spans="1:7" ht="15">
      <c r="A892" s="5"/>
      <c r="B892" s="5"/>
      <c r="C892" s="5"/>
      <c r="D892" s="5"/>
      <c r="E892" s="5"/>
      <c r="F892" s="5"/>
      <c r="G892" s="5"/>
    </row>
    <row r="893" spans="1:7" ht="15">
      <c r="A893" s="5"/>
      <c r="B893" s="5"/>
      <c r="C893" s="5"/>
      <c r="D893" s="5"/>
      <c r="E893" s="5"/>
      <c r="F893" s="5"/>
      <c r="G893" s="5"/>
    </row>
    <row r="894" spans="1:7" ht="15">
      <c r="A894" s="5"/>
      <c r="B894" s="5"/>
      <c r="C894" s="5"/>
      <c r="D894" s="5"/>
      <c r="E894" s="5"/>
      <c r="F894" s="5"/>
      <c r="G894" s="5"/>
    </row>
    <row r="895" spans="1:7" ht="15">
      <c r="A895" s="5"/>
      <c r="B895" s="5"/>
      <c r="C895" s="5"/>
      <c r="D895" s="5"/>
      <c r="E895" s="5"/>
      <c r="F895" s="5"/>
      <c r="G895" s="5"/>
    </row>
    <row r="896" spans="1:7" ht="15">
      <c r="A896" s="5"/>
      <c r="B896" s="5"/>
      <c r="C896" s="5"/>
      <c r="D896" s="5"/>
      <c r="E896" s="5"/>
      <c r="F896" s="5"/>
      <c r="G896" s="5"/>
    </row>
    <row r="897" spans="1:7" ht="15">
      <c r="A897" s="5"/>
      <c r="B897" s="5"/>
      <c r="C897" s="5"/>
      <c r="D897" s="5"/>
      <c r="E897" s="5"/>
      <c r="F897" s="5"/>
      <c r="G897" s="5"/>
    </row>
    <row r="898" spans="1:7" ht="15">
      <c r="A898" s="5"/>
      <c r="B898" s="5"/>
      <c r="C898" s="5"/>
      <c r="D898" s="5"/>
      <c r="E898" s="5"/>
      <c r="F898" s="5"/>
      <c r="G898" s="5"/>
    </row>
    <row r="899" spans="1:7" ht="15">
      <c r="A899" s="5"/>
      <c r="B899" s="5"/>
      <c r="C899" s="5"/>
      <c r="D899" s="5"/>
      <c r="E899" s="5"/>
      <c r="F899" s="5"/>
      <c r="G899" s="5"/>
    </row>
    <row r="900" spans="1:7" ht="15">
      <c r="A900" s="5"/>
      <c r="B900" s="5"/>
      <c r="C900" s="5"/>
      <c r="D900" s="5"/>
      <c r="E900" s="5"/>
      <c r="F900" s="5"/>
      <c r="G900" s="5"/>
    </row>
    <row r="901" spans="1:7" ht="15">
      <c r="A901" s="5"/>
      <c r="B901" s="5"/>
      <c r="C901" s="5"/>
      <c r="D901" s="5"/>
      <c r="E901" s="5"/>
      <c r="F901" s="5"/>
      <c r="G901" s="5"/>
    </row>
    <row r="902" spans="1:7" ht="15">
      <c r="A902" s="5"/>
      <c r="B902" s="5"/>
      <c r="C902" s="5"/>
      <c r="D902" s="5"/>
      <c r="E902" s="5"/>
      <c r="F902" s="5"/>
      <c r="G902" s="5"/>
    </row>
    <row r="903" spans="1:7" ht="15">
      <c r="A903" s="5"/>
      <c r="B903" s="5"/>
      <c r="C903" s="5"/>
      <c r="D903" s="5"/>
      <c r="E903" s="5"/>
      <c r="F903" s="5"/>
      <c r="G903" s="5"/>
    </row>
    <row r="904" spans="1:7" ht="15">
      <c r="A904" s="5"/>
      <c r="B904" s="5"/>
      <c r="C904" s="5"/>
      <c r="D904" s="5"/>
      <c r="E904" s="5"/>
      <c r="F904" s="5"/>
      <c r="G904" s="5"/>
    </row>
    <row r="905" spans="1:7" ht="15">
      <c r="A905" s="5"/>
      <c r="B905" s="5"/>
      <c r="C905" s="5"/>
      <c r="D905" s="5"/>
      <c r="E905" s="5"/>
      <c r="F905" s="5"/>
      <c r="G905" s="5"/>
    </row>
    <row r="906" spans="1:7" ht="15">
      <c r="A906" s="5"/>
      <c r="B906" s="5"/>
      <c r="C906" s="5"/>
      <c r="D906" s="5"/>
      <c r="E906" s="5"/>
      <c r="F906" s="5"/>
      <c r="G906" s="5"/>
    </row>
    <row r="907" spans="1:7" ht="15">
      <c r="A907" s="5"/>
      <c r="B907" s="5"/>
      <c r="C907" s="5"/>
      <c r="D907" s="5"/>
      <c r="E907" s="5"/>
      <c r="F907" s="5"/>
      <c r="G907" s="5"/>
    </row>
    <row r="908" spans="1:7" ht="15">
      <c r="A908" s="5"/>
      <c r="B908" s="5"/>
      <c r="C908" s="5"/>
      <c r="D908" s="5"/>
      <c r="E908" s="5"/>
      <c r="F908" s="5"/>
      <c r="G908" s="5"/>
    </row>
    <row r="909" spans="1:7" ht="15">
      <c r="A909" s="5"/>
      <c r="B909" s="5"/>
      <c r="C909" s="5"/>
      <c r="D909" s="5"/>
      <c r="E909" s="5"/>
      <c r="F909" s="5"/>
      <c r="G909" s="5"/>
    </row>
    <row r="910" spans="1:7" ht="15">
      <c r="A910" s="5"/>
      <c r="B910" s="5"/>
      <c r="C910" s="5"/>
      <c r="D910" s="5"/>
      <c r="E910" s="5"/>
      <c r="F910" s="5"/>
      <c r="G910" s="5"/>
    </row>
    <row r="911" spans="1:7" ht="15">
      <c r="A911" s="5"/>
      <c r="B911" s="5"/>
      <c r="C911" s="5"/>
      <c r="D911" s="5"/>
      <c r="E911" s="5"/>
      <c r="F911" s="5"/>
      <c r="G911" s="5"/>
    </row>
    <row r="912" spans="1:7" ht="15">
      <c r="A912" s="5"/>
      <c r="B912" s="5"/>
      <c r="C912" s="5"/>
      <c r="D912" s="5"/>
      <c r="E912" s="5"/>
      <c r="F912" s="5"/>
      <c r="G912" s="5"/>
    </row>
    <row r="913" spans="1:7" ht="15">
      <c r="A913" s="5"/>
      <c r="B913" s="5"/>
      <c r="C913" s="5"/>
      <c r="D913" s="5"/>
      <c r="E913" s="5"/>
      <c r="F913" s="5"/>
      <c r="G913" s="5"/>
    </row>
    <row r="914" spans="1:7" ht="15">
      <c r="A914" s="5"/>
      <c r="B914" s="5"/>
      <c r="C914" s="5"/>
      <c r="D914" s="5"/>
      <c r="E914" s="5"/>
      <c r="F914" s="5"/>
      <c r="G914" s="5"/>
    </row>
    <row r="915" spans="1:7" ht="15">
      <c r="A915" s="5"/>
      <c r="B915" s="5"/>
      <c r="C915" s="5"/>
      <c r="D915" s="5"/>
      <c r="E915" s="5"/>
      <c r="F915" s="5"/>
      <c r="G915" s="5"/>
    </row>
    <row r="916" spans="1:7" ht="15">
      <c r="A916" s="5"/>
      <c r="B916" s="5"/>
      <c r="C916" s="5"/>
      <c r="D916" s="5"/>
      <c r="E916" s="5"/>
      <c r="F916" s="5"/>
      <c r="G916" s="5"/>
    </row>
    <row r="917" spans="1:7" ht="15">
      <c r="A917" s="5"/>
      <c r="B917" s="5"/>
      <c r="C917" s="5"/>
      <c r="D917" s="5"/>
      <c r="E917" s="5"/>
      <c r="F917" s="5"/>
      <c r="G917" s="5"/>
    </row>
    <row r="918" spans="1:7" ht="15">
      <c r="A918" s="5"/>
      <c r="B918" s="5"/>
      <c r="C918" s="5"/>
      <c r="D918" s="5"/>
      <c r="E918" s="5"/>
      <c r="F918" s="5"/>
      <c r="G918" s="5"/>
    </row>
    <row r="919" spans="1:7" ht="15">
      <c r="A919" s="5"/>
      <c r="B919" s="5"/>
      <c r="C919" s="5"/>
      <c r="D919" s="5"/>
      <c r="E919" s="5"/>
      <c r="F919" s="5"/>
      <c r="G919" s="5"/>
    </row>
    <row r="920" spans="1:7" ht="15">
      <c r="A920" s="5"/>
      <c r="B920" s="5"/>
      <c r="C920" s="5"/>
      <c r="D920" s="5"/>
      <c r="E920" s="5"/>
      <c r="F920" s="5"/>
      <c r="G920" s="5"/>
    </row>
    <row r="921" spans="1:7" ht="15">
      <c r="A921" s="5"/>
      <c r="B921" s="5"/>
      <c r="C921" s="5"/>
      <c r="D921" s="5"/>
      <c r="E921" s="5"/>
      <c r="F921" s="5"/>
      <c r="G921" s="5"/>
    </row>
    <row r="922" spans="1:7" ht="15">
      <c r="A922" s="5"/>
      <c r="B922" s="5"/>
      <c r="C922" s="5"/>
      <c r="D922" s="5"/>
      <c r="E922" s="5"/>
      <c r="F922" s="5"/>
      <c r="G922" s="5"/>
    </row>
    <row r="923" spans="1:7" ht="15">
      <c r="A923" s="5"/>
      <c r="B923" s="5"/>
      <c r="C923" s="5"/>
      <c r="D923" s="5"/>
      <c r="E923" s="5"/>
      <c r="F923" s="5"/>
      <c r="G923" s="5"/>
    </row>
    <row r="924" spans="1:7" ht="15">
      <c r="A924" s="5"/>
      <c r="B924" s="5"/>
      <c r="C924" s="5"/>
      <c r="D924" s="5"/>
      <c r="E924" s="5"/>
      <c r="F924" s="5"/>
      <c r="G924" s="5"/>
    </row>
    <row r="925" spans="1:7" ht="15">
      <c r="A925" s="5"/>
      <c r="B925" s="5"/>
      <c r="C925" s="5"/>
      <c r="D925" s="5"/>
      <c r="E925" s="5"/>
      <c r="F925" s="5"/>
      <c r="G925" s="5"/>
    </row>
    <row r="926" spans="1:7" ht="15">
      <c r="A926" s="5"/>
      <c r="B926" s="5"/>
      <c r="C926" s="5"/>
      <c r="D926" s="5"/>
      <c r="E926" s="5"/>
      <c r="F926" s="5"/>
      <c r="G926" s="5"/>
    </row>
    <row r="927" spans="1:7" ht="15">
      <c r="A927" s="5"/>
      <c r="B927" s="5"/>
      <c r="C927" s="5"/>
      <c r="D927" s="5"/>
      <c r="E927" s="5"/>
      <c r="F927" s="5"/>
      <c r="G927" s="5"/>
    </row>
    <row r="928" spans="1:7" ht="15">
      <c r="A928" s="5"/>
      <c r="B928" s="5"/>
      <c r="C928" s="5"/>
      <c r="D928" s="5"/>
      <c r="E928" s="5"/>
      <c r="F928" s="5"/>
      <c r="G928" s="5"/>
    </row>
    <row r="929" spans="1:7" ht="15">
      <c r="A929" s="5"/>
      <c r="B929" s="5"/>
      <c r="C929" s="5"/>
      <c r="D929" s="5"/>
      <c r="E929" s="5"/>
      <c r="F929" s="5"/>
      <c r="G929" s="5"/>
    </row>
    <row r="930" spans="1:7" ht="15">
      <c r="A930" s="5"/>
      <c r="B930" s="5"/>
      <c r="C930" s="5"/>
      <c r="D930" s="5"/>
      <c r="E930" s="5"/>
      <c r="F930" s="5"/>
      <c r="G930" s="5"/>
    </row>
    <row r="931" spans="1:7" ht="15">
      <c r="A931" s="5"/>
      <c r="B931" s="5"/>
      <c r="C931" s="5"/>
      <c r="D931" s="5"/>
      <c r="E931" s="5"/>
      <c r="F931" s="5"/>
      <c r="G931" s="5"/>
    </row>
    <row r="932" spans="1:7" ht="15">
      <c r="A932" s="5"/>
      <c r="B932" s="5"/>
      <c r="C932" s="5"/>
      <c r="D932" s="5"/>
      <c r="E932" s="5"/>
      <c r="F932" s="5"/>
      <c r="G932" s="5"/>
    </row>
    <row r="933" spans="1:7" ht="15">
      <c r="A933" s="5"/>
      <c r="B933" s="5"/>
      <c r="C933" s="5"/>
      <c r="D933" s="5"/>
      <c r="E933" s="5"/>
      <c r="F933" s="5"/>
      <c r="G933" s="5"/>
    </row>
    <row r="934" spans="1:7" ht="15">
      <c r="A934" s="5"/>
      <c r="B934" s="5"/>
      <c r="C934" s="5"/>
      <c r="D934" s="5"/>
      <c r="E934" s="5"/>
      <c r="F934" s="5"/>
      <c r="G934" s="5"/>
    </row>
    <row r="935" spans="1:7" ht="15">
      <c r="A935" s="5"/>
      <c r="B935" s="5"/>
      <c r="C935" s="5"/>
      <c r="D935" s="5"/>
      <c r="E935" s="5"/>
      <c r="F935" s="5"/>
      <c r="G935" s="5"/>
    </row>
    <row r="936" spans="1:7" ht="15">
      <c r="A936" s="5"/>
      <c r="B936" s="5"/>
      <c r="C936" s="5"/>
      <c r="D936" s="5"/>
      <c r="E936" s="5"/>
      <c r="F936" s="5"/>
      <c r="G936" s="5"/>
    </row>
    <row r="937" spans="1:7" ht="15">
      <c r="A937" s="5"/>
      <c r="B937" s="5"/>
      <c r="C937" s="5"/>
      <c r="D937" s="5"/>
      <c r="E937" s="5"/>
      <c r="F937" s="5"/>
      <c r="G937" s="5"/>
    </row>
    <row r="938" spans="1:7" ht="15">
      <c r="A938" s="5"/>
      <c r="B938" s="5"/>
      <c r="C938" s="5"/>
      <c r="D938" s="5"/>
      <c r="E938" s="5"/>
      <c r="F938" s="5"/>
      <c r="G938" s="5"/>
    </row>
    <row r="939" spans="1:7" ht="15">
      <c r="A939" s="5"/>
      <c r="B939" s="5"/>
      <c r="C939" s="5"/>
      <c r="D939" s="5"/>
      <c r="E939" s="5"/>
      <c r="F939" s="5"/>
      <c r="G939" s="5"/>
    </row>
    <row r="940" spans="1:7" ht="15">
      <c r="A940" s="5"/>
      <c r="B940" s="5"/>
      <c r="C940" s="5"/>
      <c r="D940" s="5"/>
      <c r="E940" s="5"/>
      <c r="F940" s="5"/>
      <c r="G940" s="5"/>
    </row>
    <row r="941" spans="1:7" ht="15">
      <c r="A941" s="5"/>
      <c r="B941" s="5"/>
      <c r="C941" s="5"/>
      <c r="D941" s="5"/>
      <c r="E941" s="5"/>
      <c r="F941" s="5"/>
      <c r="G941" s="5"/>
    </row>
    <row r="942" spans="1:7" ht="15">
      <c r="A942" s="5"/>
      <c r="B942" s="5"/>
      <c r="C942" s="5"/>
      <c r="D942" s="5"/>
      <c r="E942" s="5"/>
      <c r="F942" s="5"/>
      <c r="G942" s="5"/>
    </row>
    <row r="943" spans="1:7" ht="15">
      <c r="A943" s="5"/>
      <c r="B943" s="5"/>
      <c r="C943" s="5"/>
      <c r="D943" s="5"/>
      <c r="E943" s="5"/>
      <c r="F943" s="5"/>
      <c r="G943" s="5"/>
    </row>
    <row r="944" spans="1:7" ht="15">
      <c r="A944" s="5"/>
      <c r="B944" s="5"/>
      <c r="C944" s="5"/>
      <c r="D944" s="5"/>
      <c r="E944" s="5"/>
      <c r="F944" s="5"/>
      <c r="G944" s="5"/>
    </row>
    <row r="945" spans="1:7" ht="15">
      <c r="A945" s="5"/>
      <c r="B945" s="5"/>
      <c r="C945" s="5"/>
      <c r="D945" s="5"/>
      <c r="E945" s="5"/>
      <c r="F945" s="5"/>
      <c r="G945" s="5"/>
    </row>
    <row r="946" spans="1:7" ht="15">
      <c r="A946" s="5"/>
      <c r="B946" s="5"/>
      <c r="C946" s="5"/>
      <c r="D946" s="5"/>
      <c r="E946" s="5"/>
      <c r="F946" s="5"/>
      <c r="G946" s="5"/>
    </row>
    <row r="947" spans="1:7" ht="15">
      <c r="A947" s="5"/>
      <c r="B947" s="5"/>
      <c r="C947" s="5"/>
      <c r="D947" s="5"/>
      <c r="E947" s="5"/>
      <c r="F947" s="5"/>
      <c r="G947" s="5"/>
    </row>
    <row r="948" spans="1:7" ht="15">
      <c r="A948" s="5"/>
      <c r="B948" s="5"/>
      <c r="C948" s="5"/>
      <c r="D948" s="5"/>
      <c r="E948" s="5"/>
      <c r="F948" s="5"/>
      <c r="G948" s="5"/>
    </row>
    <row r="949" spans="1:7" ht="15">
      <c r="A949" s="5"/>
      <c r="B949" s="5"/>
      <c r="C949" s="5"/>
      <c r="D949" s="5"/>
      <c r="E949" s="5"/>
      <c r="F949" s="5"/>
      <c r="G949" s="5"/>
    </row>
    <row r="950" spans="1:7" ht="15">
      <c r="A950" s="5"/>
      <c r="B950" s="5"/>
      <c r="C950" s="5"/>
      <c r="D950" s="5"/>
      <c r="E950" s="5"/>
      <c r="F950" s="5"/>
      <c r="G950" s="5"/>
    </row>
    <row r="951" spans="1:7" ht="15">
      <c r="A951" s="5"/>
      <c r="B951" s="5"/>
      <c r="C951" s="5"/>
      <c r="D951" s="5"/>
      <c r="E951" s="5"/>
      <c r="F951" s="5"/>
      <c r="G951" s="5"/>
    </row>
    <row r="952" spans="1:7" ht="15">
      <c r="A952" s="5"/>
      <c r="B952" s="5"/>
      <c r="C952" s="5"/>
      <c r="D952" s="5"/>
      <c r="E952" s="5"/>
      <c r="F952" s="5"/>
      <c r="G952" s="5"/>
    </row>
    <row r="953" spans="1:7" ht="15">
      <c r="A953" s="5"/>
      <c r="B953" s="5"/>
      <c r="C953" s="5"/>
      <c r="D953" s="5"/>
      <c r="E953" s="5"/>
      <c r="F953" s="5"/>
      <c r="G953" s="5"/>
    </row>
    <row r="954" spans="1:7" ht="15">
      <c r="A954" s="5"/>
      <c r="B954" s="5"/>
      <c r="C954" s="5"/>
      <c r="D954" s="5"/>
      <c r="E954" s="5"/>
      <c r="F954" s="5"/>
      <c r="G954" s="5"/>
    </row>
    <row r="955" spans="1:7" ht="15">
      <c r="A955" s="5"/>
      <c r="B955" s="5"/>
      <c r="C955" s="5"/>
      <c r="D955" s="5"/>
      <c r="E955" s="5"/>
      <c r="F955" s="5"/>
      <c r="G955" s="5"/>
    </row>
    <row r="956" spans="1:7" ht="15">
      <c r="A956" s="5"/>
      <c r="B956" s="5"/>
      <c r="C956" s="5"/>
      <c r="D956" s="5"/>
      <c r="E956" s="5"/>
      <c r="F956" s="5"/>
      <c r="G956" s="5"/>
    </row>
    <row r="957" spans="1:7" ht="15">
      <c r="A957" s="5"/>
      <c r="B957" s="5"/>
      <c r="C957" s="5"/>
      <c r="D957" s="5"/>
      <c r="E957" s="5"/>
      <c r="F957" s="5"/>
      <c r="G957" s="5"/>
    </row>
    <row r="958" spans="1:7" ht="15">
      <c r="A958" s="5"/>
      <c r="B958" s="5"/>
      <c r="C958" s="5"/>
      <c r="D958" s="5"/>
      <c r="E958" s="5"/>
      <c r="F958" s="5"/>
      <c r="G958" s="5"/>
    </row>
    <row r="959" spans="1:7" ht="15">
      <c r="A959" s="5"/>
      <c r="B959" s="5"/>
      <c r="C959" s="5"/>
      <c r="D959" s="5"/>
      <c r="E959" s="5"/>
      <c r="F959" s="5"/>
      <c r="G959" s="5"/>
    </row>
    <row r="960" spans="1:7" ht="15">
      <c r="A960" s="5"/>
      <c r="B960" s="5"/>
      <c r="C960" s="5"/>
      <c r="D960" s="5"/>
      <c r="E960" s="5"/>
      <c r="F960" s="5"/>
      <c r="G960" s="5"/>
    </row>
    <row r="961" spans="1:7" ht="15">
      <c r="A961" s="5"/>
      <c r="B961" s="5"/>
      <c r="C961" s="5"/>
      <c r="D961" s="5"/>
      <c r="E961" s="5"/>
      <c r="F961" s="5"/>
      <c r="G961" s="5"/>
    </row>
    <row r="962" spans="1:7" ht="15">
      <c r="A962" s="5"/>
      <c r="B962" s="5"/>
      <c r="C962" s="5"/>
      <c r="D962" s="5"/>
      <c r="E962" s="5"/>
      <c r="F962" s="5"/>
      <c r="G962" s="5"/>
    </row>
    <row r="963" spans="1:7" ht="15">
      <c r="A963" s="5"/>
      <c r="B963" s="5"/>
      <c r="C963" s="5"/>
      <c r="D963" s="5"/>
      <c r="E963" s="5"/>
      <c r="F963" s="5"/>
      <c r="G963" s="5"/>
    </row>
    <row r="964" spans="1:7" ht="15">
      <c r="A964" s="5"/>
      <c r="B964" s="5"/>
      <c r="C964" s="5"/>
      <c r="D964" s="5"/>
      <c r="E964" s="5"/>
      <c r="F964" s="5"/>
      <c r="G964" s="5"/>
    </row>
    <row r="965" spans="1:7" ht="15">
      <c r="A965" s="5"/>
      <c r="B965" s="5"/>
      <c r="C965" s="5"/>
      <c r="D965" s="5"/>
      <c r="E965" s="5"/>
      <c r="F965" s="5"/>
      <c r="G965" s="5"/>
    </row>
    <row r="966" spans="1:7" ht="15">
      <c r="A966" s="5"/>
      <c r="B966" s="5"/>
      <c r="C966" s="5"/>
      <c r="D966" s="5"/>
      <c r="E966" s="5"/>
      <c r="F966" s="5"/>
      <c r="G966" s="5"/>
    </row>
    <row r="967" spans="1:7" ht="15">
      <c r="A967" s="5"/>
      <c r="B967" s="5"/>
      <c r="C967" s="5"/>
      <c r="D967" s="5"/>
      <c r="E967" s="5"/>
      <c r="F967" s="5"/>
      <c r="G967" s="5"/>
    </row>
    <row r="968" spans="1:7" ht="15">
      <c r="A968" s="5"/>
      <c r="B968" s="5"/>
      <c r="C968" s="5"/>
      <c r="D968" s="5"/>
      <c r="E968" s="5"/>
      <c r="F968" s="5"/>
      <c r="G968" s="5"/>
    </row>
    <row r="969" spans="1:7" ht="15">
      <c r="A969" s="5"/>
      <c r="B969" s="5"/>
      <c r="C969" s="5"/>
      <c r="D969" s="5"/>
      <c r="E969" s="5"/>
      <c r="F969" s="5"/>
      <c r="G969" s="5"/>
    </row>
    <row r="970" spans="1:7" ht="15">
      <c r="A970" s="5"/>
      <c r="B970" s="5"/>
      <c r="C970" s="5"/>
      <c r="D970" s="5"/>
      <c r="E970" s="5"/>
      <c r="F970" s="5"/>
      <c r="G970" s="5"/>
    </row>
    <row r="971" spans="1:7" ht="15">
      <c r="A971" s="5"/>
      <c r="B971" s="5"/>
      <c r="C971" s="5"/>
      <c r="D971" s="5"/>
      <c r="E971" s="5"/>
      <c r="F971" s="5"/>
      <c r="G971" s="5"/>
    </row>
    <row r="972" spans="1:7" ht="15">
      <c r="A972" s="5"/>
      <c r="B972" s="5"/>
      <c r="C972" s="5"/>
      <c r="D972" s="5"/>
      <c r="E972" s="5"/>
      <c r="F972" s="5"/>
      <c r="G972" s="5"/>
    </row>
    <row r="973" spans="1:7" ht="15">
      <c r="A973" s="5"/>
      <c r="B973" s="5"/>
      <c r="C973" s="5"/>
      <c r="D973" s="5"/>
      <c r="E973" s="5"/>
      <c r="F973" s="5"/>
      <c r="G973" s="5"/>
    </row>
    <row r="974" spans="1:7" ht="15">
      <c r="A974" s="5"/>
      <c r="B974" s="5"/>
      <c r="C974" s="5"/>
      <c r="D974" s="5"/>
      <c r="E974" s="5"/>
      <c r="F974" s="5"/>
      <c r="G974" s="5"/>
    </row>
    <row r="975" spans="1:7" ht="15">
      <c r="A975" s="5"/>
      <c r="B975" s="5"/>
      <c r="C975" s="5"/>
      <c r="D975" s="5"/>
      <c r="E975" s="5"/>
      <c r="F975" s="5"/>
      <c r="G975" s="5"/>
    </row>
    <row r="976" spans="1:7" ht="15">
      <c r="A976" s="5"/>
      <c r="B976" s="5"/>
      <c r="C976" s="5"/>
      <c r="D976" s="5"/>
      <c r="E976" s="5"/>
      <c r="F976" s="5"/>
      <c r="G976" s="5"/>
    </row>
    <row r="977" spans="1:7" ht="15">
      <c r="A977" s="5"/>
      <c r="B977" s="5"/>
      <c r="C977" s="5"/>
      <c r="D977" s="5"/>
      <c r="E977" s="5"/>
      <c r="F977" s="5"/>
      <c r="G977" s="5"/>
    </row>
    <row r="978" spans="1:7" ht="15">
      <c r="A978" s="5"/>
      <c r="B978" s="5"/>
      <c r="C978" s="5"/>
      <c r="D978" s="5"/>
      <c r="E978" s="5"/>
      <c r="F978" s="5"/>
      <c r="G978" s="5"/>
    </row>
    <row r="979" spans="1:7" ht="15">
      <c r="A979" s="5"/>
      <c r="B979" s="5"/>
      <c r="C979" s="5"/>
      <c r="D979" s="5"/>
      <c r="E979" s="5"/>
      <c r="F979" s="5"/>
      <c r="G979" s="5"/>
    </row>
    <row r="980" spans="1:7" ht="15">
      <c r="A980" s="5"/>
      <c r="B980" s="5"/>
      <c r="C980" s="5"/>
      <c r="D980" s="5"/>
      <c r="E980" s="5"/>
      <c r="F980" s="5"/>
      <c r="G980" s="5"/>
    </row>
    <row r="981" spans="1:7" ht="15">
      <c r="A981" s="5"/>
      <c r="B981" s="5"/>
      <c r="C981" s="5"/>
      <c r="D981" s="5"/>
      <c r="E981" s="5"/>
      <c r="F981" s="5"/>
      <c r="G981" s="5"/>
    </row>
    <row r="982" spans="1:7" ht="15">
      <c r="A982" s="5"/>
      <c r="B982" s="5"/>
      <c r="C982" s="5"/>
      <c r="D982" s="5"/>
      <c r="E982" s="5"/>
      <c r="F982" s="5"/>
      <c r="G982" s="5"/>
    </row>
    <row r="983" spans="1:7" ht="15">
      <c r="A983" s="5"/>
      <c r="B983" s="5"/>
      <c r="C983" s="5"/>
      <c r="D983" s="5"/>
      <c r="E983" s="5"/>
      <c r="F983" s="5"/>
      <c r="G983" s="5"/>
    </row>
    <row r="984" spans="1:7" ht="15">
      <c r="A984" s="5"/>
      <c r="B984" s="5"/>
      <c r="C984" s="5"/>
      <c r="D984" s="5"/>
      <c r="E984" s="5"/>
      <c r="F984" s="5"/>
      <c r="G984" s="5"/>
    </row>
    <row r="985" spans="1:7" ht="15">
      <c r="A985" s="5"/>
      <c r="B985" s="5"/>
      <c r="C985" s="5"/>
      <c r="D985" s="5"/>
      <c r="E985" s="5"/>
      <c r="F985" s="5"/>
      <c r="G985" s="5"/>
    </row>
    <row r="986" spans="1:7" ht="15">
      <c r="A986" s="5"/>
      <c r="B986" s="5"/>
      <c r="C986" s="5"/>
      <c r="D986" s="5"/>
      <c r="E986" s="5"/>
      <c r="F986" s="5"/>
      <c r="G986" s="5"/>
    </row>
    <row r="987" spans="1:7" ht="15">
      <c r="A987" s="5"/>
      <c r="B987" s="5"/>
      <c r="C987" s="5"/>
      <c r="D987" s="5"/>
      <c r="E987" s="5"/>
      <c r="F987" s="5"/>
      <c r="G987" s="5"/>
    </row>
    <row r="988" spans="1:7" ht="15">
      <c r="A988" s="5"/>
      <c r="B988" s="5"/>
      <c r="C988" s="5"/>
      <c r="D988" s="5"/>
      <c r="E988" s="5"/>
      <c r="F988" s="5"/>
      <c r="G988" s="5"/>
    </row>
    <row r="989" spans="1:7" ht="15">
      <c r="A989" s="5"/>
      <c r="B989" s="5"/>
      <c r="C989" s="5"/>
      <c r="D989" s="5"/>
      <c r="E989" s="5"/>
      <c r="F989" s="5"/>
      <c r="G989" s="5"/>
    </row>
    <row r="990" spans="1:7" ht="15">
      <c r="A990" s="5"/>
      <c r="B990" s="5"/>
      <c r="C990" s="5"/>
      <c r="D990" s="5"/>
      <c r="E990" s="5"/>
      <c r="F990" s="5"/>
      <c r="G990" s="5"/>
    </row>
    <row r="991" spans="1:7" ht="15">
      <c r="A991" s="5"/>
      <c r="B991" s="5"/>
      <c r="C991" s="5"/>
      <c r="D991" s="5"/>
      <c r="E991" s="5"/>
      <c r="F991" s="5"/>
      <c r="G991" s="5"/>
    </row>
    <row r="992" spans="1:7" ht="15">
      <c r="A992" s="5"/>
      <c r="B992" s="5"/>
      <c r="C992" s="5"/>
      <c r="D992" s="5"/>
      <c r="E992" s="5"/>
      <c r="F992" s="5"/>
      <c r="G992" s="5"/>
    </row>
    <row r="993" spans="1:7" ht="15">
      <c r="A993" s="5"/>
      <c r="B993" s="5"/>
      <c r="C993" s="5"/>
      <c r="D993" s="5"/>
      <c r="E993" s="5"/>
      <c r="F993" s="5"/>
      <c r="G993" s="5"/>
    </row>
    <row r="994" spans="1:7" ht="15">
      <c r="A994" s="5"/>
      <c r="B994" s="5"/>
      <c r="C994" s="5"/>
      <c r="D994" s="5"/>
      <c r="E994" s="5"/>
      <c r="F994" s="5"/>
      <c r="G994" s="5"/>
    </row>
    <row r="995" spans="1:7" ht="15">
      <c r="A995" s="5"/>
      <c r="B995" s="5"/>
      <c r="C995" s="5"/>
      <c r="D995" s="5"/>
      <c r="E995" s="5"/>
      <c r="F995" s="5"/>
      <c r="G995" s="5"/>
    </row>
    <row r="996" spans="1:7" ht="15">
      <c r="A996" s="5"/>
      <c r="B996" s="5"/>
      <c r="C996" s="5"/>
      <c r="D996" s="5"/>
      <c r="E996" s="5"/>
      <c r="F996" s="5"/>
      <c r="G996" s="5"/>
    </row>
    <row r="997" spans="1:7" ht="15">
      <c r="A997" s="5"/>
      <c r="B997" s="5"/>
      <c r="C997" s="5"/>
      <c r="D997" s="5"/>
      <c r="E997" s="5"/>
      <c r="F997" s="5"/>
      <c r="G997" s="5"/>
    </row>
    <row r="998" spans="1:7" ht="15">
      <c r="A998" s="5"/>
      <c r="B998" s="5"/>
      <c r="C998" s="5"/>
      <c r="D998" s="5"/>
      <c r="E998" s="5"/>
      <c r="F998" s="5"/>
      <c r="G998" s="5"/>
    </row>
    <row r="999" spans="1:7" ht="15">
      <c r="A999" s="5"/>
      <c r="B999" s="5"/>
      <c r="C999" s="5"/>
      <c r="D999" s="5"/>
      <c r="E999" s="5"/>
      <c r="F999" s="5"/>
      <c r="G999" s="5"/>
    </row>
    <row r="1000" spans="1:7" ht="15">
      <c r="A1000" s="5"/>
      <c r="B1000" s="5"/>
      <c r="C1000" s="5"/>
      <c r="D1000" s="5"/>
      <c r="E1000" s="5"/>
      <c r="F1000" s="5"/>
      <c r="G1000" s="5"/>
    </row>
    <row r="1001" spans="1:7" ht="15">
      <c r="A1001" s="5"/>
      <c r="B1001" s="5"/>
      <c r="C1001" s="5"/>
      <c r="D1001" s="5"/>
      <c r="E1001" s="5"/>
      <c r="F1001" s="5"/>
      <c r="G1001" s="5"/>
    </row>
    <row r="1002" spans="1:7" ht="15">
      <c r="A1002" s="5"/>
      <c r="B1002" s="5"/>
      <c r="C1002" s="5"/>
      <c r="D1002" s="5"/>
      <c r="E1002" s="5"/>
      <c r="F1002" s="5"/>
      <c r="G1002" s="5"/>
    </row>
    <row r="1003" spans="1:7" ht="15">
      <c r="A1003" s="5"/>
      <c r="B1003" s="5"/>
      <c r="C1003" s="5"/>
      <c r="D1003" s="5"/>
      <c r="E1003" s="5"/>
      <c r="F1003" s="5"/>
      <c r="G1003" s="5"/>
    </row>
    <row r="1004" spans="1:7" ht="15">
      <c r="A1004" s="5"/>
      <c r="B1004" s="5"/>
      <c r="C1004" s="5"/>
      <c r="D1004" s="5"/>
      <c r="E1004" s="5"/>
      <c r="F1004" s="5"/>
      <c r="G1004" s="5"/>
    </row>
    <row r="1005" spans="1:7" ht="15">
      <c r="A1005" s="5"/>
      <c r="B1005" s="5"/>
      <c r="C1005" s="5"/>
      <c r="D1005" s="5"/>
      <c r="E1005" s="5"/>
      <c r="F1005" s="5"/>
      <c r="G1005" s="5"/>
    </row>
    <row r="1006" spans="1:7" ht="15">
      <c r="A1006" s="5"/>
      <c r="B1006" s="5"/>
      <c r="C1006" s="5"/>
      <c r="D1006" s="5"/>
      <c r="E1006" s="5"/>
      <c r="F1006" s="5"/>
      <c r="G1006" s="5"/>
    </row>
    <row r="1007" spans="1:7" ht="15">
      <c r="A1007" s="5"/>
      <c r="B1007" s="5"/>
      <c r="C1007" s="5"/>
      <c r="D1007" s="5"/>
      <c r="E1007" s="5"/>
      <c r="F1007" s="5"/>
      <c r="G1007" s="5"/>
    </row>
    <row r="1008" spans="1:7" ht="15">
      <c r="A1008" s="5"/>
      <c r="B1008" s="5"/>
      <c r="C1008" s="5"/>
      <c r="D1008" s="5"/>
      <c r="E1008" s="5"/>
      <c r="F1008" s="5"/>
      <c r="G1008" s="5"/>
    </row>
    <row r="1009" spans="1:7" ht="15">
      <c r="A1009" s="5"/>
      <c r="B1009" s="5"/>
      <c r="C1009" s="5"/>
      <c r="D1009" s="5"/>
      <c r="E1009" s="5"/>
      <c r="F1009" s="5"/>
      <c r="G1009" s="5"/>
    </row>
    <row r="1010" spans="1:7" ht="15">
      <c r="A1010" s="5"/>
      <c r="B1010" s="5"/>
      <c r="C1010" s="5"/>
      <c r="D1010" s="5"/>
      <c r="E1010" s="5"/>
      <c r="F1010" s="5"/>
      <c r="G1010" s="5"/>
    </row>
    <row r="1011" spans="1:7" ht="15">
      <c r="A1011" s="5"/>
      <c r="B1011" s="5"/>
      <c r="C1011" s="5"/>
      <c r="D1011" s="5"/>
      <c r="E1011" s="5"/>
      <c r="F1011" s="5"/>
      <c r="G1011" s="5"/>
    </row>
    <row r="1012" spans="1:7" ht="15">
      <c r="A1012" s="5"/>
      <c r="B1012" s="5"/>
      <c r="C1012" s="5"/>
      <c r="D1012" s="5"/>
      <c r="E1012" s="5"/>
      <c r="F1012" s="5"/>
      <c r="G1012" s="5"/>
    </row>
    <row r="1013" spans="1:7" ht="15">
      <c r="A1013" s="5"/>
      <c r="B1013" s="5"/>
      <c r="C1013" s="5"/>
      <c r="D1013" s="5"/>
      <c r="E1013" s="5"/>
      <c r="F1013" s="5"/>
      <c r="G1013" s="5"/>
    </row>
    <row r="1014" spans="1:7" ht="15">
      <c r="A1014" s="5"/>
      <c r="B1014" s="5"/>
      <c r="C1014" s="5"/>
      <c r="D1014" s="5"/>
      <c r="E1014" s="5"/>
      <c r="F1014" s="5"/>
      <c r="G1014" s="5"/>
    </row>
    <row r="1015" spans="1:7" ht="15">
      <c r="A1015" s="5"/>
      <c r="B1015" s="5"/>
      <c r="C1015" s="5"/>
      <c r="D1015" s="5"/>
      <c r="E1015" s="5"/>
      <c r="F1015" s="5"/>
      <c r="G1015" s="5"/>
    </row>
    <row r="1016" spans="1:7" ht="15">
      <c r="A1016" s="5"/>
      <c r="B1016" s="5"/>
      <c r="C1016" s="5"/>
      <c r="D1016" s="5"/>
      <c r="E1016" s="5"/>
      <c r="F1016" s="5"/>
      <c r="G1016" s="5"/>
    </row>
    <row r="1017" spans="1:7" ht="15">
      <c r="A1017" s="5"/>
      <c r="B1017" s="5"/>
      <c r="C1017" s="5"/>
      <c r="D1017" s="5"/>
      <c r="E1017" s="5"/>
      <c r="F1017" s="5"/>
      <c r="G1017" s="5"/>
    </row>
    <row r="1018" spans="1:7" ht="15">
      <c r="A1018" s="5"/>
      <c r="B1018" s="5"/>
      <c r="C1018" s="5"/>
      <c r="D1018" s="5"/>
      <c r="E1018" s="5"/>
      <c r="F1018" s="5"/>
      <c r="G1018" s="5"/>
    </row>
    <row r="1019" spans="1:7" ht="15">
      <c r="A1019" s="5"/>
      <c r="B1019" s="5"/>
      <c r="C1019" s="5"/>
      <c r="D1019" s="5"/>
      <c r="E1019" s="5"/>
      <c r="F1019" s="5"/>
      <c r="G1019" s="5"/>
    </row>
    <row r="1020" spans="1:7" ht="15">
      <c r="A1020" s="5"/>
      <c r="B1020" s="5"/>
      <c r="C1020" s="5"/>
      <c r="D1020" s="5"/>
      <c r="E1020" s="5"/>
      <c r="F1020" s="5"/>
      <c r="G1020" s="5"/>
    </row>
    <row r="1021" spans="1:7" ht="15">
      <c r="A1021" s="5"/>
      <c r="B1021" s="5"/>
      <c r="C1021" s="5"/>
      <c r="D1021" s="5"/>
      <c r="E1021" s="5"/>
      <c r="F1021" s="5"/>
      <c r="G1021" s="5"/>
    </row>
    <row r="1022" spans="1:7" ht="15">
      <c r="A1022" s="5"/>
      <c r="B1022" s="5"/>
      <c r="C1022" s="5"/>
      <c r="D1022" s="5"/>
      <c r="E1022" s="5"/>
      <c r="F1022" s="5"/>
      <c r="G1022" s="5"/>
    </row>
    <row r="1023" spans="1:7" ht="15">
      <c r="A1023" s="5"/>
      <c r="B1023" s="5"/>
      <c r="C1023" s="5"/>
      <c r="D1023" s="5"/>
      <c r="E1023" s="5"/>
      <c r="F1023" s="5"/>
      <c r="G1023" s="5"/>
    </row>
    <row r="1024" spans="1:7" ht="15">
      <c r="A1024" s="5"/>
      <c r="B1024" s="5"/>
      <c r="C1024" s="5"/>
      <c r="D1024" s="5"/>
      <c r="E1024" s="5"/>
      <c r="F1024" s="5"/>
      <c r="G1024" s="5"/>
    </row>
    <row r="1025" spans="1:7" ht="15">
      <c r="A1025" s="5"/>
      <c r="B1025" s="5"/>
      <c r="C1025" s="5"/>
      <c r="D1025" s="5"/>
      <c r="E1025" s="5"/>
      <c r="F1025" s="5"/>
      <c r="G1025" s="5"/>
    </row>
    <row r="1026" spans="1:7" ht="15">
      <c r="A1026" s="5"/>
      <c r="B1026" s="5"/>
      <c r="C1026" s="5"/>
      <c r="D1026" s="5"/>
      <c r="E1026" s="5"/>
      <c r="F1026" s="5"/>
      <c r="G1026" s="5"/>
    </row>
    <row r="1027" spans="1:7" ht="15">
      <c r="A1027" s="5"/>
      <c r="B1027" s="5"/>
      <c r="C1027" s="5"/>
      <c r="D1027" s="5"/>
      <c r="E1027" s="5"/>
      <c r="F1027" s="5"/>
      <c r="G1027" s="5"/>
    </row>
    <row r="1028" spans="1:7" ht="15">
      <c r="A1028" s="5"/>
      <c r="B1028" s="5"/>
      <c r="C1028" s="5"/>
      <c r="D1028" s="5"/>
      <c r="E1028" s="5"/>
      <c r="F1028" s="5"/>
      <c r="G1028" s="5"/>
    </row>
    <row r="1029" spans="1:7" ht="15">
      <c r="A1029" s="5"/>
      <c r="B1029" s="5"/>
      <c r="C1029" s="5"/>
      <c r="D1029" s="5"/>
      <c r="E1029" s="5"/>
      <c r="F1029" s="5"/>
      <c r="G1029" s="5"/>
    </row>
    <row r="1030" spans="1:7" ht="15">
      <c r="A1030" s="5"/>
      <c r="B1030" s="5"/>
      <c r="C1030" s="5"/>
      <c r="D1030" s="5"/>
      <c r="E1030" s="5"/>
      <c r="F1030" s="5"/>
      <c r="G1030" s="5"/>
    </row>
    <row r="1031" spans="1:7" ht="15">
      <c r="A1031" s="5"/>
      <c r="B1031" s="5"/>
      <c r="C1031" s="5"/>
      <c r="D1031" s="5"/>
      <c r="E1031" s="5"/>
      <c r="F1031" s="5"/>
      <c r="G1031" s="5"/>
    </row>
    <row r="1032" spans="1:7" ht="15">
      <c r="A1032" s="5"/>
      <c r="B1032" s="5"/>
      <c r="C1032" s="5"/>
      <c r="D1032" s="5"/>
      <c r="E1032" s="5"/>
      <c r="F1032" s="5"/>
      <c r="G1032" s="5"/>
    </row>
    <row r="1033" spans="1:7" ht="15">
      <c r="A1033" s="5"/>
      <c r="B1033" s="5"/>
      <c r="C1033" s="5"/>
      <c r="D1033" s="5"/>
      <c r="E1033" s="5"/>
      <c r="F1033" s="5"/>
      <c r="G1033" s="5"/>
    </row>
    <row r="1034" spans="1:7" ht="15">
      <c r="A1034" s="5"/>
      <c r="B1034" s="5"/>
      <c r="C1034" s="5"/>
      <c r="D1034" s="5"/>
      <c r="E1034" s="5"/>
      <c r="F1034" s="5"/>
      <c r="G1034" s="5"/>
    </row>
    <row r="1035" spans="1:7" ht="15">
      <c r="A1035" s="5"/>
      <c r="B1035" s="5"/>
      <c r="C1035" s="5"/>
      <c r="D1035" s="5"/>
      <c r="E1035" s="5"/>
      <c r="F1035" s="5"/>
      <c r="G1035" s="5"/>
    </row>
    <row r="1036" spans="1:7" ht="15">
      <c r="A1036" s="5"/>
      <c r="B1036" s="5"/>
      <c r="C1036" s="5"/>
      <c r="D1036" s="5"/>
      <c r="E1036" s="5"/>
      <c r="F1036" s="5"/>
      <c r="G1036" s="5"/>
    </row>
    <row r="1037" spans="1:7" ht="15">
      <c r="A1037" s="5"/>
      <c r="B1037" s="5"/>
      <c r="C1037" s="5"/>
      <c r="D1037" s="5"/>
      <c r="E1037" s="5"/>
      <c r="F1037" s="5"/>
      <c r="G1037" s="5"/>
    </row>
    <row r="1038" spans="1:7" ht="15">
      <c r="A1038" s="5"/>
      <c r="B1038" s="5"/>
      <c r="C1038" s="5"/>
      <c r="D1038" s="5"/>
      <c r="E1038" s="5"/>
      <c r="F1038" s="5"/>
      <c r="G1038" s="5"/>
    </row>
    <row r="1039" spans="1:7" ht="15">
      <c r="A1039" s="5"/>
      <c r="B1039" s="5"/>
      <c r="C1039" s="5"/>
      <c r="D1039" s="5"/>
      <c r="E1039" s="5"/>
      <c r="F1039" s="5"/>
      <c r="G1039" s="5"/>
    </row>
    <row r="1040" spans="1:7" ht="15">
      <c r="A1040" s="5"/>
      <c r="B1040" s="5"/>
      <c r="C1040" s="5"/>
      <c r="D1040" s="5"/>
      <c r="E1040" s="5"/>
      <c r="F1040" s="5"/>
      <c r="G1040" s="5"/>
    </row>
    <row r="1041" spans="1:7" ht="15">
      <c r="A1041" s="5"/>
      <c r="B1041" s="5"/>
      <c r="C1041" s="5"/>
      <c r="D1041" s="5"/>
      <c r="E1041" s="5"/>
      <c r="F1041" s="5"/>
      <c r="G1041" s="5"/>
    </row>
    <row r="1042" spans="1:7" ht="15">
      <c r="A1042" s="5"/>
      <c r="B1042" s="5"/>
      <c r="C1042" s="5"/>
      <c r="D1042" s="5"/>
      <c r="E1042" s="5"/>
      <c r="F1042" s="5"/>
      <c r="G1042" s="5"/>
    </row>
    <row r="1043" spans="1:7" ht="15">
      <c r="A1043" s="5"/>
      <c r="B1043" s="5"/>
      <c r="C1043" s="5"/>
      <c r="D1043" s="5"/>
      <c r="E1043" s="5"/>
      <c r="F1043" s="5"/>
      <c r="G1043" s="5"/>
    </row>
    <row r="1044" spans="1:7" ht="15">
      <c r="A1044" s="5"/>
      <c r="B1044" s="5"/>
      <c r="C1044" s="5"/>
      <c r="D1044" s="5"/>
      <c r="E1044" s="5"/>
      <c r="F1044" s="5"/>
      <c r="G1044" s="5"/>
    </row>
    <row r="1045" spans="1:7" ht="15">
      <c r="A1045" s="5"/>
      <c r="B1045" s="5"/>
      <c r="C1045" s="5"/>
      <c r="D1045" s="5"/>
      <c r="E1045" s="5"/>
      <c r="F1045" s="5"/>
      <c r="G1045" s="5"/>
    </row>
    <row r="1046" spans="1:7" ht="15">
      <c r="A1046" s="5"/>
      <c r="B1046" s="5"/>
      <c r="C1046" s="5"/>
      <c r="D1046" s="5"/>
      <c r="E1046" s="5"/>
      <c r="F1046" s="5"/>
      <c r="G1046" s="5"/>
    </row>
    <row r="1047" spans="1:7" ht="15">
      <c r="A1047" s="5"/>
      <c r="B1047" s="5"/>
      <c r="C1047" s="5"/>
      <c r="D1047" s="5"/>
      <c r="E1047" s="5"/>
      <c r="F1047" s="5"/>
      <c r="G1047" s="5"/>
    </row>
    <row r="1048" spans="1:7" ht="15">
      <c r="A1048" s="5"/>
      <c r="B1048" s="5"/>
      <c r="C1048" s="5"/>
      <c r="D1048" s="5"/>
      <c r="E1048" s="5"/>
      <c r="F1048" s="5"/>
      <c r="G1048" s="5"/>
    </row>
    <row r="1049" spans="1:7" ht="15">
      <c r="A1049" s="5"/>
      <c r="B1049" s="5"/>
      <c r="C1049" s="5"/>
      <c r="D1049" s="5"/>
      <c r="E1049" s="5"/>
      <c r="F1049" s="5"/>
      <c r="G1049" s="5"/>
    </row>
    <row r="1050" spans="1:7" ht="15">
      <c r="A1050" s="5"/>
      <c r="B1050" s="5"/>
      <c r="C1050" s="5"/>
      <c r="D1050" s="5"/>
      <c r="E1050" s="5"/>
      <c r="F1050" s="5"/>
      <c r="G1050" s="5"/>
    </row>
    <row r="1051" spans="1:7" ht="15">
      <c r="A1051" s="5"/>
      <c r="B1051" s="5"/>
      <c r="C1051" s="5"/>
      <c r="D1051" s="5"/>
      <c r="E1051" s="5"/>
      <c r="F1051" s="5"/>
      <c r="G1051" s="5"/>
    </row>
    <row r="1052" spans="1:7" ht="15">
      <c r="A1052" s="5"/>
      <c r="B1052" s="5"/>
      <c r="C1052" s="5"/>
      <c r="D1052" s="5"/>
      <c r="E1052" s="5"/>
      <c r="F1052" s="5"/>
      <c r="G1052" s="5"/>
    </row>
    <row r="1053" spans="1:7" ht="15">
      <c r="A1053" s="5"/>
      <c r="B1053" s="5"/>
      <c r="C1053" s="5"/>
      <c r="D1053" s="5"/>
      <c r="E1053" s="5"/>
      <c r="F1053" s="5"/>
      <c r="G1053" s="5"/>
    </row>
    <row r="1054" spans="1:7" ht="15">
      <c r="A1054" s="5"/>
      <c r="B1054" s="5"/>
      <c r="C1054" s="5"/>
      <c r="D1054" s="5"/>
      <c r="E1054" s="5"/>
      <c r="F1054" s="5"/>
      <c r="G1054" s="5"/>
    </row>
    <row r="1055" spans="1:7" ht="15">
      <c r="A1055" s="5"/>
      <c r="B1055" s="5"/>
      <c r="C1055" s="5"/>
      <c r="D1055" s="5"/>
      <c r="E1055" s="5"/>
      <c r="F1055" s="5"/>
      <c r="G1055" s="5"/>
    </row>
    <row r="1056" spans="1:7" ht="15">
      <c r="A1056" s="5"/>
      <c r="B1056" s="5"/>
      <c r="C1056" s="5"/>
      <c r="D1056" s="5"/>
      <c r="E1056" s="5"/>
      <c r="F1056" s="5"/>
      <c r="G1056" s="5"/>
    </row>
    <row r="1057" spans="1:7" ht="15">
      <c r="A1057" s="5"/>
      <c r="B1057" s="5"/>
      <c r="C1057" s="5"/>
      <c r="D1057" s="5"/>
      <c r="E1057" s="5"/>
      <c r="F1057" s="5"/>
      <c r="G1057" s="5"/>
    </row>
    <row r="1058" spans="1:7" ht="15">
      <c r="A1058" s="5"/>
      <c r="B1058" s="5"/>
      <c r="C1058" s="5"/>
      <c r="D1058" s="5"/>
      <c r="E1058" s="5"/>
      <c r="F1058" s="5"/>
      <c r="G1058" s="5"/>
    </row>
    <row r="1059" spans="1:7" ht="15">
      <c r="A1059" s="5"/>
      <c r="B1059" s="5"/>
      <c r="C1059" s="5"/>
      <c r="D1059" s="5"/>
      <c r="E1059" s="5"/>
      <c r="F1059" s="5"/>
      <c r="G1059" s="5"/>
    </row>
    <row r="1060" spans="1:7" ht="15">
      <c r="A1060" s="5"/>
      <c r="B1060" s="5"/>
      <c r="C1060" s="5"/>
      <c r="D1060" s="5"/>
      <c r="E1060" s="5"/>
      <c r="F1060" s="5"/>
      <c r="G1060" s="5"/>
    </row>
    <row r="1061" spans="1:7" ht="15">
      <c r="A1061" s="5"/>
      <c r="B1061" s="5"/>
      <c r="C1061" s="5"/>
      <c r="D1061" s="5"/>
      <c r="E1061" s="5"/>
      <c r="F1061" s="5"/>
      <c r="G1061" s="5"/>
    </row>
    <row r="1062" spans="1:7" ht="15">
      <c r="A1062" s="5"/>
      <c r="B1062" s="5"/>
      <c r="C1062" s="5"/>
      <c r="D1062" s="5"/>
      <c r="E1062" s="5"/>
      <c r="F1062" s="5"/>
      <c r="G1062" s="5"/>
    </row>
    <row r="1063" spans="1:7" ht="15">
      <c r="A1063" s="5"/>
      <c r="B1063" s="5"/>
      <c r="C1063" s="5"/>
      <c r="D1063" s="5"/>
      <c r="E1063" s="5"/>
      <c r="F1063" s="5"/>
      <c r="G1063" s="5"/>
    </row>
    <row r="1064" spans="1:7" ht="15">
      <c r="A1064" s="5"/>
      <c r="B1064" s="5"/>
      <c r="C1064" s="5"/>
      <c r="D1064" s="5"/>
      <c r="E1064" s="5"/>
      <c r="F1064" s="5"/>
      <c r="G1064" s="5"/>
    </row>
    <row r="1065" spans="1:7" ht="15">
      <c r="A1065" s="5"/>
      <c r="B1065" s="5"/>
      <c r="C1065" s="5"/>
      <c r="D1065" s="5"/>
      <c r="E1065" s="5"/>
      <c r="F1065" s="5"/>
      <c r="G1065" s="5"/>
    </row>
    <row r="1066" spans="1:7" ht="15">
      <c r="A1066" s="5"/>
      <c r="B1066" s="5"/>
      <c r="C1066" s="5"/>
      <c r="D1066" s="5"/>
      <c r="E1066" s="5"/>
      <c r="F1066" s="5"/>
      <c r="G1066" s="5"/>
    </row>
    <row r="1067" spans="1:7" ht="15">
      <c r="A1067" s="5"/>
      <c r="B1067" s="5"/>
      <c r="C1067" s="5"/>
      <c r="D1067" s="5"/>
      <c r="E1067" s="5"/>
      <c r="F1067" s="5"/>
      <c r="G1067" s="5"/>
    </row>
    <row r="1068" spans="1:7" ht="15">
      <c r="A1068" s="5"/>
      <c r="B1068" s="5"/>
      <c r="C1068" s="5"/>
      <c r="D1068" s="5"/>
      <c r="E1068" s="5"/>
      <c r="F1068" s="5"/>
      <c r="G1068" s="5"/>
    </row>
    <row r="1069" spans="1:7" ht="15">
      <c r="A1069" s="5"/>
      <c r="B1069" s="5"/>
      <c r="C1069" s="5"/>
      <c r="D1069" s="5"/>
      <c r="E1069" s="5"/>
      <c r="F1069" s="5"/>
      <c r="G1069" s="5"/>
    </row>
    <row r="1070" spans="1:7" ht="15">
      <c r="A1070" s="5"/>
      <c r="B1070" s="5"/>
      <c r="C1070" s="5"/>
      <c r="D1070" s="5"/>
      <c r="E1070" s="5"/>
      <c r="F1070" s="5"/>
      <c r="G1070" s="5"/>
    </row>
    <row r="1071" spans="1:7" ht="15">
      <c r="A1071" s="5"/>
      <c r="B1071" s="5"/>
      <c r="C1071" s="5"/>
      <c r="D1071" s="5"/>
      <c r="E1071" s="5"/>
      <c r="F1071" s="5"/>
      <c r="G1071" s="5"/>
    </row>
    <row r="1072" spans="1:7" ht="15">
      <c r="A1072" s="5"/>
      <c r="B1072" s="5"/>
      <c r="C1072" s="5"/>
      <c r="D1072" s="5"/>
      <c r="E1072" s="5"/>
      <c r="F1072" s="5"/>
      <c r="G1072" s="5"/>
    </row>
    <row r="1073" spans="1:7" ht="15">
      <c r="A1073" s="5"/>
      <c r="B1073" s="5"/>
      <c r="C1073" s="5"/>
      <c r="D1073" s="5"/>
      <c r="E1073" s="5"/>
      <c r="F1073" s="5"/>
      <c r="G1073" s="5"/>
    </row>
    <row r="1074" spans="1:7" ht="15">
      <c r="A1074" s="5"/>
      <c r="B1074" s="5"/>
      <c r="C1074" s="5"/>
      <c r="D1074" s="5"/>
      <c r="E1074" s="5"/>
      <c r="F1074" s="5"/>
      <c r="G1074" s="5"/>
    </row>
    <row r="1075" spans="1:7" ht="15">
      <c r="A1075" s="5"/>
      <c r="B1075" s="5"/>
      <c r="C1075" s="5"/>
      <c r="D1075" s="5"/>
      <c r="E1075" s="5"/>
      <c r="F1075" s="5"/>
      <c r="G1075" s="5"/>
    </row>
    <row r="1076" spans="1:7" ht="15">
      <c r="A1076" s="5"/>
      <c r="B1076" s="5"/>
      <c r="C1076" s="5"/>
      <c r="D1076" s="5"/>
      <c r="E1076" s="5"/>
      <c r="F1076" s="5"/>
      <c r="G1076" s="5"/>
    </row>
    <row r="1077" spans="1:7" ht="15">
      <c r="A1077" s="5"/>
      <c r="B1077" s="5"/>
      <c r="C1077" s="5"/>
      <c r="D1077" s="5"/>
      <c r="E1077" s="5"/>
      <c r="F1077" s="5"/>
      <c r="G1077" s="5"/>
    </row>
    <row r="1078" spans="1:7" ht="15">
      <c r="A1078" s="5"/>
      <c r="B1078" s="5"/>
      <c r="C1078" s="5"/>
      <c r="D1078" s="5"/>
      <c r="E1078" s="5"/>
      <c r="F1078" s="5"/>
      <c r="G1078" s="5"/>
    </row>
    <row r="1079" spans="1:7" ht="15">
      <c r="A1079" s="5"/>
      <c r="B1079" s="5"/>
      <c r="C1079" s="5"/>
      <c r="D1079" s="5"/>
      <c r="E1079" s="5"/>
      <c r="F1079" s="5"/>
      <c r="G1079" s="5"/>
    </row>
    <row r="1080" spans="1:7" ht="15">
      <c r="A1080" s="5"/>
      <c r="B1080" s="5"/>
      <c r="C1080" s="5"/>
      <c r="D1080" s="5"/>
      <c r="E1080" s="5"/>
      <c r="F1080" s="5"/>
      <c r="G1080" s="5"/>
    </row>
    <row r="1081" spans="1:7" ht="15">
      <c r="A1081" s="5"/>
      <c r="B1081" s="5"/>
      <c r="C1081" s="5"/>
      <c r="D1081" s="5"/>
      <c r="E1081" s="5"/>
      <c r="F1081" s="5"/>
      <c r="G1081" s="5"/>
    </row>
    <row r="1082" spans="1:7" ht="15">
      <c r="A1082" s="5"/>
      <c r="B1082" s="5"/>
      <c r="C1082" s="5"/>
      <c r="D1082" s="5"/>
      <c r="E1082" s="5"/>
      <c r="F1082" s="5"/>
      <c r="G1082" s="5"/>
    </row>
    <row r="1083" spans="1:7" ht="15">
      <c r="A1083" s="5"/>
      <c r="B1083" s="5"/>
      <c r="C1083" s="5"/>
      <c r="D1083" s="5"/>
      <c r="E1083" s="5"/>
      <c r="F1083" s="5"/>
      <c r="G1083" s="5"/>
    </row>
    <row r="1084" spans="1:7" ht="15">
      <c r="A1084" s="5"/>
      <c r="B1084" s="5"/>
      <c r="C1084" s="5"/>
      <c r="D1084" s="5"/>
      <c r="E1084" s="5"/>
      <c r="F1084" s="5"/>
      <c r="G1084" s="5"/>
    </row>
    <row r="1085" spans="1:7" ht="15">
      <c r="A1085" s="5"/>
      <c r="B1085" s="5"/>
      <c r="C1085" s="5"/>
      <c r="D1085" s="5"/>
      <c r="E1085" s="5"/>
      <c r="F1085" s="5"/>
      <c r="G1085" s="5"/>
    </row>
    <row r="1086" spans="1:7" ht="15">
      <c r="A1086" s="5"/>
      <c r="B1086" s="5"/>
      <c r="C1086" s="5"/>
      <c r="D1086" s="5"/>
      <c r="E1086" s="5"/>
      <c r="F1086" s="5"/>
      <c r="G1086" s="5"/>
    </row>
    <row r="1087" spans="1:7" ht="15">
      <c r="A1087" s="5"/>
      <c r="B1087" s="5"/>
      <c r="C1087" s="5"/>
      <c r="D1087" s="5"/>
      <c r="E1087" s="5"/>
      <c r="F1087" s="5"/>
      <c r="G1087" s="5"/>
    </row>
    <row r="1088" spans="1:7" ht="15">
      <c r="A1088" s="5"/>
      <c r="B1088" s="5"/>
      <c r="C1088" s="5"/>
      <c r="D1088" s="5"/>
      <c r="E1088" s="5"/>
      <c r="F1088" s="5"/>
      <c r="G1088" s="5"/>
    </row>
    <row r="1089" spans="1:7" ht="15">
      <c r="A1089" s="5"/>
      <c r="B1089" s="5"/>
      <c r="C1089" s="5"/>
      <c r="D1089" s="5"/>
      <c r="E1089" s="5"/>
      <c r="F1089" s="5"/>
      <c r="G1089" s="5"/>
    </row>
    <row r="1090" spans="1:7" ht="15">
      <c r="A1090" s="5"/>
      <c r="B1090" s="5"/>
      <c r="C1090" s="5"/>
      <c r="D1090" s="5"/>
      <c r="E1090" s="5"/>
      <c r="F1090" s="5"/>
      <c r="G1090" s="5"/>
    </row>
    <row r="1091" spans="1:7" ht="15">
      <c r="A1091" s="5"/>
      <c r="B1091" s="5"/>
      <c r="C1091" s="5"/>
      <c r="D1091" s="5"/>
      <c r="E1091" s="5"/>
      <c r="F1091" s="5"/>
      <c r="G1091" s="5"/>
    </row>
    <row r="1092" spans="1:7" ht="15">
      <c r="A1092" s="5"/>
      <c r="B1092" s="5"/>
      <c r="C1092" s="5"/>
      <c r="D1092" s="5"/>
      <c r="E1092" s="5"/>
      <c r="F1092" s="5"/>
      <c r="G1092" s="5"/>
    </row>
    <row r="1093" spans="1:7" ht="15">
      <c r="A1093" s="5"/>
      <c r="B1093" s="5"/>
      <c r="C1093" s="5"/>
      <c r="D1093" s="5"/>
      <c r="E1093" s="5"/>
      <c r="F1093" s="5"/>
      <c r="G1093" s="5"/>
    </row>
    <row r="1094" spans="1:7" ht="15">
      <c r="A1094" s="5"/>
      <c r="B1094" s="5"/>
      <c r="C1094" s="5"/>
      <c r="D1094" s="5"/>
      <c r="E1094" s="5"/>
      <c r="F1094" s="5"/>
      <c r="G1094" s="5"/>
    </row>
    <row r="1095" spans="1:7" ht="15">
      <c r="A1095" s="5"/>
      <c r="B1095" s="5"/>
      <c r="C1095" s="5"/>
      <c r="D1095" s="5"/>
      <c r="E1095" s="5"/>
      <c r="F1095" s="5"/>
      <c r="G1095" s="5"/>
    </row>
    <row r="1096" spans="1:7" ht="15">
      <c r="A1096" s="5"/>
      <c r="B1096" s="5"/>
      <c r="C1096" s="5"/>
      <c r="D1096" s="5"/>
      <c r="E1096" s="5"/>
      <c r="F1096" s="5"/>
      <c r="G1096" s="5"/>
    </row>
    <row r="1097" spans="1:7" ht="15">
      <c r="A1097" s="5"/>
      <c r="B1097" s="5"/>
      <c r="C1097" s="5"/>
      <c r="D1097" s="5"/>
      <c r="E1097" s="5"/>
      <c r="F1097" s="5"/>
      <c r="G1097" s="5"/>
    </row>
    <row r="1098" spans="1:7" ht="15">
      <c r="A1098" s="5"/>
      <c r="B1098" s="5"/>
      <c r="C1098" s="5"/>
      <c r="D1098" s="5"/>
      <c r="E1098" s="5"/>
      <c r="F1098" s="5"/>
      <c r="G1098" s="5"/>
    </row>
    <row r="1099" spans="1:7" ht="15">
      <c r="A1099" s="5"/>
      <c r="B1099" s="5"/>
      <c r="C1099" s="5"/>
      <c r="D1099" s="5"/>
      <c r="E1099" s="5"/>
      <c r="F1099" s="5"/>
      <c r="G1099" s="5"/>
    </row>
    <row r="1100" spans="1:7" ht="15">
      <c r="A1100" s="5"/>
      <c r="B1100" s="5"/>
      <c r="C1100" s="5"/>
      <c r="D1100" s="5"/>
      <c r="E1100" s="5"/>
      <c r="F1100" s="5"/>
      <c r="G1100" s="5"/>
    </row>
    <row r="1101" spans="1:7" ht="15">
      <c r="A1101" s="5"/>
      <c r="B1101" s="5"/>
      <c r="C1101" s="5"/>
      <c r="D1101" s="5"/>
      <c r="E1101" s="5"/>
      <c r="F1101" s="5"/>
      <c r="G1101" s="5"/>
    </row>
    <row r="1102" spans="1:7" ht="15">
      <c r="A1102" s="5"/>
      <c r="B1102" s="5"/>
      <c r="C1102" s="5"/>
      <c r="D1102" s="5"/>
      <c r="E1102" s="5"/>
      <c r="F1102" s="5"/>
      <c r="G1102" s="5"/>
    </row>
    <row r="1103" spans="1:7" ht="15">
      <c r="A1103" s="5"/>
      <c r="B1103" s="5"/>
      <c r="C1103" s="5"/>
      <c r="D1103" s="5"/>
      <c r="E1103" s="5"/>
      <c r="F1103" s="5"/>
      <c r="G1103" s="5"/>
    </row>
    <row r="1104" spans="1:7" ht="15">
      <c r="A1104" s="5"/>
      <c r="B1104" s="5"/>
      <c r="C1104" s="5"/>
      <c r="D1104" s="5"/>
      <c r="E1104" s="5"/>
      <c r="F1104" s="5"/>
      <c r="G1104" s="5"/>
    </row>
    <row r="1105" spans="1:7" ht="15">
      <c r="A1105" s="5"/>
      <c r="B1105" s="5"/>
      <c r="C1105" s="5"/>
      <c r="D1105" s="5"/>
      <c r="E1105" s="5"/>
      <c r="F1105" s="5"/>
      <c r="G1105" s="5"/>
    </row>
    <row r="1106" spans="1:7" ht="15">
      <c r="A1106" s="5"/>
      <c r="B1106" s="5"/>
      <c r="C1106" s="5"/>
      <c r="D1106" s="5"/>
      <c r="E1106" s="5"/>
      <c r="F1106" s="5"/>
      <c r="G1106" s="5"/>
    </row>
    <row r="1107" spans="1:7" ht="15">
      <c r="A1107" s="5"/>
      <c r="B1107" s="5"/>
      <c r="C1107" s="5"/>
      <c r="D1107" s="5"/>
      <c r="E1107" s="5"/>
      <c r="F1107" s="5"/>
      <c r="G1107" s="5"/>
    </row>
    <row r="1108" spans="1:7" ht="15">
      <c r="A1108" s="5"/>
      <c r="B1108" s="5"/>
      <c r="C1108" s="5"/>
      <c r="D1108" s="5"/>
      <c r="E1108" s="5"/>
      <c r="F1108" s="5"/>
      <c r="G1108" s="5"/>
    </row>
    <row r="1109" spans="1:7" ht="15">
      <c r="A1109" s="5"/>
      <c r="B1109" s="5"/>
      <c r="C1109" s="5"/>
      <c r="D1109" s="5"/>
      <c r="E1109" s="5"/>
      <c r="F1109" s="5"/>
      <c r="G1109" s="5"/>
    </row>
    <row r="1110" spans="1:7" ht="15">
      <c r="A1110" s="5"/>
      <c r="B1110" s="5"/>
      <c r="C1110" s="5"/>
      <c r="D1110" s="5"/>
      <c r="E1110" s="5"/>
      <c r="F1110" s="5"/>
      <c r="G1110" s="5"/>
    </row>
    <row r="1111" spans="1:7" ht="15">
      <c r="A1111" s="5"/>
      <c r="B1111" s="5"/>
      <c r="C1111" s="5"/>
      <c r="D1111" s="5"/>
      <c r="E1111" s="5"/>
      <c r="F1111" s="5"/>
      <c r="G1111" s="5"/>
    </row>
    <row r="1112" spans="1:7" ht="15">
      <c r="A1112" s="5"/>
      <c r="B1112" s="5"/>
      <c r="C1112" s="5"/>
      <c r="D1112" s="5"/>
      <c r="E1112" s="5"/>
      <c r="F1112" s="5"/>
      <c r="G1112" s="5"/>
    </row>
    <row r="1113" spans="1:7" ht="15">
      <c r="A1113" s="5"/>
      <c r="B1113" s="5"/>
      <c r="C1113" s="5"/>
      <c r="D1113" s="5"/>
      <c r="E1113" s="5"/>
      <c r="F1113" s="5"/>
      <c r="G1113" s="5"/>
    </row>
    <row r="1114" spans="1:7" ht="15">
      <c r="A1114" s="5"/>
      <c r="B1114" s="5"/>
      <c r="C1114" s="5"/>
      <c r="D1114" s="5"/>
      <c r="E1114" s="5"/>
      <c r="F1114" s="5"/>
      <c r="G1114" s="5"/>
    </row>
    <row r="1115" spans="1:7" ht="15">
      <c r="A1115" s="5"/>
      <c r="B1115" s="5"/>
      <c r="C1115" s="5"/>
      <c r="D1115" s="5"/>
      <c r="E1115" s="5"/>
      <c r="F1115" s="5"/>
      <c r="G1115" s="5"/>
    </row>
    <row r="1116" spans="1:7" ht="15">
      <c r="A1116" s="5"/>
      <c r="B1116" s="5"/>
      <c r="C1116" s="5"/>
      <c r="D1116" s="5"/>
      <c r="E1116" s="5"/>
      <c r="F1116" s="5"/>
      <c r="G1116" s="5"/>
    </row>
    <row r="1117" spans="1:7" ht="15">
      <c r="A1117" s="5"/>
      <c r="B1117" s="5"/>
      <c r="C1117" s="5"/>
      <c r="D1117" s="5"/>
      <c r="E1117" s="5"/>
      <c r="F1117" s="5"/>
      <c r="G1117" s="5"/>
    </row>
    <row r="1118" spans="1:7" ht="15">
      <c r="A1118" s="5"/>
      <c r="B1118" s="5"/>
      <c r="C1118" s="5"/>
      <c r="D1118" s="5"/>
      <c r="E1118" s="5"/>
      <c r="F1118" s="5"/>
      <c r="G1118" s="5"/>
    </row>
    <row r="1119" spans="1:7" ht="15">
      <c r="A1119" s="5"/>
      <c r="B1119" s="5"/>
      <c r="C1119" s="5"/>
      <c r="D1119" s="5"/>
      <c r="E1119" s="5"/>
      <c r="F1119" s="5"/>
      <c r="G1119" s="5"/>
    </row>
    <row r="1120" spans="1:7" ht="15">
      <c r="A1120" s="5"/>
      <c r="B1120" s="5"/>
      <c r="C1120" s="5"/>
      <c r="D1120" s="5"/>
      <c r="E1120" s="5"/>
      <c r="F1120" s="5"/>
      <c r="G1120" s="5"/>
    </row>
    <row r="1121" spans="1:7" ht="15">
      <c r="A1121" s="5"/>
      <c r="B1121" s="5"/>
      <c r="C1121" s="5"/>
      <c r="D1121" s="5"/>
      <c r="E1121" s="5"/>
      <c r="F1121" s="5"/>
      <c r="G1121" s="5"/>
    </row>
    <row r="1122" spans="1:7" ht="15">
      <c r="A1122" s="5"/>
      <c r="B1122" s="5"/>
      <c r="C1122" s="5"/>
      <c r="D1122" s="5"/>
      <c r="E1122" s="5"/>
      <c r="F1122" s="5"/>
      <c r="G1122" s="5"/>
    </row>
    <row r="1123" spans="1:7" ht="15">
      <c r="A1123" s="5"/>
      <c r="B1123" s="5"/>
      <c r="C1123" s="5"/>
      <c r="D1123" s="5"/>
      <c r="E1123" s="5"/>
      <c r="F1123" s="5"/>
      <c r="G1123" s="5"/>
    </row>
    <row r="1124" spans="1:7" ht="15">
      <c r="A1124" s="5"/>
      <c r="B1124" s="5"/>
      <c r="C1124" s="5"/>
      <c r="D1124" s="5"/>
      <c r="E1124" s="5"/>
      <c r="F1124" s="5"/>
      <c r="G1124" s="5"/>
    </row>
    <row r="1125" spans="1:7" ht="15">
      <c r="A1125" s="5"/>
      <c r="B1125" s="5"/>
      <c r="C1125" s="5"/>
      <c r="D1125" s="5"/>
      <c r="E1125" s="5"/>
      <c r="F1125" s="5"/>
      <c r="G1125" s="5"/>
    </row>
    <row r="1126" spans="1:7" ht="15">
      <c r="A1126" s="5"/>
      <c r="B1126" s="5"/>
      <c r="C1126" s="5"/>
      <c r="D1126" s="5"/>
      <c r="E1126" s="5"/>
      <c r="F1126" s="5"/>
      <c r="G1126" s="5"/>
    </row>
    <row r="1127" spans="1:7" ht="15">
      <c r="A1127" s="5"/>
      <c r="B1127" s="5"/>
      <c r="C1127" s="5"/>
      <c r="D1127" s="5"/>
      <c r="E1127" s="5"/>
      <c r="F1127" s="5"/>
      <c r="G1127" s="5"/>
    </row>
    <row r="1128" spans="1:7" ht="15">
      <c r="A1128" s="5"/>
      <c r="B1128" s="5"/>
      <c r="C1128" s="5"/>
      <c r="D1128" s="5"/>
      <c r="E1128" s="5"/>
      <c r="F1128" s="5"/>
      <c r="G1128" s="5"/>
    </row>
    <row r="1129" spans="1:7" ht="15">
      <c r="A1129" s="5"/>
      <c r="B1129" s="5"/>
      <c r="C1129" s="5"/>
      <c r="D1129" s="5"/>
      <c r="E1129" s="5"/>
      <c r="F1129" s="5"/>
      <c r="G1129" s="5"/>
    </row>
    <row r="1130" spans="1:7" ht="15">
      <c r="A1130" s="5"/>
      <c r="B1130" s="5"/>
      <c r="C1130" s="5"/>
      <c r="D1130" s="5"/>
      <c r="E1130" s="5"/>
      <c r="F1130" s="5"/>
      <c r="G1130" s="5"/>
    </row>
    <row r="1131" spans="1:7" ht="15">
      <c r="A1131" s="5"/>
      <c r="B1131" s="5"/>
      <c r="C1131" s="5"/>
      <c r="D1131" s="5"/>
      <c r="E1131" s="5"/>
      <c r="F1131" s="5"/>
      <c r="G1131" s="5"/>
    </row>
    <row r="1132" spans="1:7" ht="15">
      <c r="A1132" s="5"/>
      <c r="B1132" s="5"/>
      <c r="C1132" s="5"/>
      <c r="D1132" s="5"/>
      <c r="E1132" s="5"/>
      <c r="F1132" s="5"/>
      <c r="G1132" s="5"/>
    </row>
    <row r="1133" spans="1:7" ht="15">
      <c r="A1133" s="5"/>
      <c r="B1133" s="5"/>
      <c r="C1133" s="5"/>
      <c r="D1133" s="5"/>
      <c r="E1133" s="5"/>
      <c r="F1133" s="5"/>
      <c r="G1133" s="5"/>
    </row>
    <row r="1134" spans="1:7" ht="15">
      <c r="A1134" s="5"/>
      <c r="B1134" s="5"/>
      <c r="C1134" s="5"/>
      <c r="D1134" s="5"/>
      <c r="E1134" s="5"/>
      <c r="F1134" s="5"/>
      <c r="G1134" s="5"/>
    </row>
    <row r="1135" spans="1:7" ht="15">
      <c r="A1135" s="5"/>
      <c r="B1135" s="5"/>
      <c r="C1135" s="5"/>
      <c r="D1135" s="5"/>
      <c r="E1135" s="5"/>
      <c r="F1135" s="5"/>
      <c r="G1135" s="5"/>
    </row>
    <row r="1136" spans="1:7" ht="15">
      <c r="A1136" s="5"/>
      <c r="B1136" s="5"/>
      <c r="C1136" s="5"/>
      <c r="D1136" s="5"/>
      <c r="E1136" s="5"/>
      <c r="F1136" s="5"/>
      <c r="G1136" s="5"/>
    </row>
    <row r="1137" spans="1:7" ht="15">
      <c r="A1137" s="5"/>
      <c r="B1137" s="5"/>
      <c r="C1137" s="5"/>
      <c r="D1137" s="5"/>
      <c r="E1137" s="5"/>
      <c r="F1137" s="5"/>
      <c r="G1137" s="5"/>
    </row>
    <row r="1138" spans="1:7" ht="15">
      <c r="A1138" s="5"/>
      <c r="B1138" s="5"/>
      <c r="C1138" s="5"/>
      <c r="D1138" s="5"/>
      <c r="E1138" s="5"/>
      <c r="F1138" s="5"/>
      <c r="G1138" s="5"/>
    </row>
    <row r="1139" spans="1:7" ht="15">
      <c r="A1139" s="5"/>
      <c r="B1139" s="5"/>
      <c r="C1139" s="5"/>
      <c r="D1139" s="5"/>
      <c r="E1139" s="5"/>
      <c r="F1139" s="5"/>
      <c r="G1139" s="5"/>
    </row>
    <row r="1140" spans="1:7" ht="15">
      <c r="A1140" s="5"/>
      <c r="B1140" s="5"/>
      <c r="C1140" s="5"/>
      <c r="D1140" s="5"/>
      <c r="E1140" s="5"/>
      <c r="F1140" s="5"/>
      <c r="G1140" s="5"/>
    </row>
    <row r="1141" spans="1:7" ht="15">
      <c r="A1141" s="5"/>
      <c r="B1141" s="5"/>
      <c r="C1141" s="5"/>
      <c r="D1141" s="5"/>
      <c r="E1141" s="5"/>
      <c r="F1141" s="5"/>
      <c r="G1141" s="5"/>
    </row>
    <row r="1142" spans="1:7" ht="15">
      <c r="A1142" s="5"/>
      <c r="B1142" s="5"/>
      <c r="C1142" s="5"/>
      <c r="D1142" s="5"/>
      <c r="E1142" s="5"/>
      <c r="F1142" s="5"/>
      <c r="G1142" s="5"/>
    </row>
    <row r="1143" spans="1:7" ht="15">
      <c r="A1143" s="5"/>
      <c r="B1143" s="5"/>
      <c r="C1143" s="5"/>
      <c r="D1143" s="5"/>
      <c r="E1143" s="5"/>
      <c r="F1143" s="5"/>
      <c r="G1143" s="5"/>
    </row>
    <row r="1144" spans="1:7" ht="15">
      <c r="A1144" s="5"/>
      <c r="B1144" s="5"/>
      <c r="C1144" s="5"/>
      <c r="D1144" s="5"/>
      <c r="E1144" s="5"/>
      <c r="F1144" s="5"/>
      <c r="G1144" s="5"/>
    </row>
    <row r="1145" spans="1:7" ht="15">
      <c r="A1145" s="5"/>
      <c r="B1145" s="5"/>
      <c r="C1145" s="5"/>
      <c r="D1145" s="5"/>
      <c r="E1145" s="5"/>
      <c r="F1145" s="5"/>
      <c r="G1145" s="5"/>
    </row>
    <row r="1146" spans="1:7" ht="15">
      <c r="A1146" s="5"/>
      <c r="B1146" s="5"/>
      <c r="C1146" s="5"/>
      <c r="D1146" s="5"/>
      <c r="E1146" s="5"/>
      <c r="F1146" s="5"/>
      <c r="G1146" s="5"/>
    </row>
    <row r="1147" spans="1:7" ht="15">
      <c r="A1147" s="5"/>
      <c r="B1147" s="5"/>
      <c r="C1147" s="5"/>
      <c r="D1147" s="5"/>
      <c r="E1147" s="5"/>
      <c r="F1147" s="5"/>
      <c r="G1147" s="5"/>
    </row>
    <row r="1148" spans="1:7" ht="15">
      <c r="A1148" s="5"/>
      <c r="B1148" s="5"/>
      <c r="C1148" s="5"/>
      <c r="D1148" s="5"/>
      <c r="E1148" s="5"/>
      <c r="F1148" s="5"/>
      <c r="G1148" s="5"/>
    </row>
    <row r="1149" spans="1:7" ht="15">
      <c r="A1149" s="5"/>
      <c r="B1149" s="5"/>
      <c r="C1149" s="5"/>
      <c r="D1149" s="5"/>
      <c r="E1149" s="5"/>
      <c r="F1149" s="5"/>
      <c r="G1149" s="5"/>
    </row>
    <row r="1150" spans="1:7" ht="15">
      <c r="A1150" s="5"/>
      <c r="B1150" s="5"/>
      <c r="C1150" s="5"/>
      <c r="D1150" s="5"/>
      <c r="E1150" s="5"/>
      <c r="F1150" s="5"/>
      <c r="G1150" s="5"/>
    </row>
    <row r="1151" spans="1:7" ht="15">
      <c r="A1151" s="5"/>
      <c r="B1151" s="5"/>
      <c r="C1151" s="5"/>
      <c r="D1151" s="5"/>
      <c r="E1151" s="5"/>
      <c r="F1151" s="5"/>
      <c r="G1151" s="5"/>
    </row>
    <row r="1152" spans="1:7" ht="15">
      <c r="A1152" s="5"/>
      <c r="B1152" s="5"/>
      <c r="C1152" s="5"/>
      <c r="D1152" s="5"/>
      <c r="E1152" s="5"/>
      <c r="F1152" s="5"/>
      <c r="G1152" s="5"/>
    </row>
    <row r="1153" spans="1:7" ht="15">
      <c r="A1153" s="5"/>
      <c r="B1153" s="5"/>
      <c r="C1153" s="5"/>
      <c r="D1153" s="5"/>
      <c r="E1153" s="5"/>
      <c r="F1153" s="5"/>
      <c r="G1153" s="5"/>
    </row>
    <row r="1154" spans="1:7" ht="15">
      <c r="A1154" s="5"/>
      <c r="B1154" s="5"/>
      <c r="C1154" s="5"/>
      <c r="D1154" s="5"/>
      <c r="E1154" s="5"/>
      <c r="F1154" s="5"/>
      <c r="G1154" s="5"/>
    </row>
    <row r="1155" spans="1:7" ht="15">
      <c r="A1155" s="5"/>
      <c r="B1155" s="5"/>
      <c r="C1155" s="5"/>
      <c r="D1155" s="5"/>
      <c r="E1155" s="5"/>
      <c r="F1155" s="5"/>
      <c r="G1155" s="5"/>
    </row>
    <row r="1156" spans="1:7" ht="15">
      <c r="A1156" s="5"/>
      <c r="B1156" s="5"/>
      <c r="C1156" s="5"/>
      <c r="D1156" s="5"/>
      <c r="E1156" s="5"/>
      <c r="F1156" s="5"/>
      <c r="G1156" s="5"/>
    </row>
    <row r="1157" spans="1:7" ht="15">
      <c r="A1157" s="5"/>
      <c r="B1157" s="5"/>
      <c r="C1157" s="5"/>
      <c r="D1157" s="5"/>
      <c r="E1157" s="5"/>
      <c r="F1157" s="5"/>
      <c r="G1157" s="5"/>
    </row>
    <row r="1158" spans="1:7" ht="15">
      <c r="A1158" s="5"/>
      <c r="B1158" s="5"/>
      <c r="C1158" s="5"/>
      <c r="D1158" s="5"/>
      <c r="E1158" s="5"/>
      <c r="F1158" s="5"/>
      <c r="G1158" s="5"/>
    </row>
  </sheetData>
  <printOptions/>
  <pageMargins left="0.7480314960629921" right="0.3937007874015748" top="1.141732283464567" bottom="0.6692913385826772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8" sqref="A38"/>
    </sheetView>
  </sheetViews>
  <sheetFormatPr defaultColWidth="11.421875" defaultRowHeight="12.75"/>
  <cols>
    <col min="1" max="1" width="77.28125" style="48" customWidth="1"/>
    <col min="2" max="2" width="3.8515625" style="48" hidden="1" customWidth="1"/>
    <col min="3" max="3" width="19.57421875" style="64" customWidth="1"/>
    <col min="4" max="4" width="3.8515625" style="48" customWidth="1"/>
    <col min="5" max="5" width="19.57421875" style="64" customWidth="1"/>
    <col min="6" max="6" width="9.7109375" style="48" bestFit="1" customWidth="1"/>
    <col min="7" max="7" width="9.7109375" style="48" customWidth="1"/>
    <col min="8" max="16384" width="9.140625" style="48" customWidth="1"/>
  </cols>
  <sheetData>
    <row r="1" spans="1:5" ht="15.75">
      <c r="A1" s="47" t="s">
        <v>52</v>
      </c>
      <c r="B1" s="47"/>
      <c r="C1" s="62"/>
      <c r="D1" s="47"/>
      <c r="E1" s="62"/>
    </row>
    <row r="2" spans="1:5" ht="15.75">
      <c r="A2" s="49" t="s">
        <v>14</v>
      </c>
      <c r="B2" s="47"/>
      <c r="C2" s="62"/>
      <c r="D2" s="47"/>
      <c r="E2" s="62"/>
    </row>
    <row r="3" spans="1:5" ht="15.75">
      <c r="A3" s="47"/>
      <c r="B3" s="47"/>
      <c r="C3" s="62"/>
      <c r="D3" s="47"/>
      <c r="E3" s="62"/>
    </row>
    <row r="4" spans="1:5" ht="15.75">
      <c r="A4" s="50"/>
      <c r="B4" s="50"/>
      <c r="C4" s="63">
        <v>2006</v>
      </c>
      <c r="D4" s="50"/>
      <c r="E4" s="63">
        <v>2005</v>
      </c>
    </row>
    <row r="5" spans="1:5" ht="15.75">
      <c r="A5" s="50"/>
      <c r="B5" s="50"/>
      <c r="C5" s="63"/>
      <c r="D5" s="50"/>
      <c r="E5" s="63"/>
    </row>
    <row r="6" spans="1:5" ht="15.75">
      <c r="A6" s="51" t="s">
        <v>50</v>
      </c>
      <c r="B6" s="50"/>
      <c r="C6" s="73">
        <v>1626</v>
      </c>
      <c r="D6" s="50"/>
      <c r="E6" s="73">
        <v>2857</v>
      </c>
    </row>
    <row r="7" spans="1:5" ht="15.75">
      <c r="A7" s="52" t="s">
        <v>53</v>
      </c>
      <c r="B7" s="50"/>
      <c r="C7" s="73">
        <v>292041</v>
      </c>
      <c r="D7" s="50"/>
      <c r="E7" s="73">
        <v>370676</v>
      </c>
    </row>
    <row r="8" spans="1:5" ht="15.75">
      <c r="A8" s="53" t="s">
        <v>73</v>
      </c>
      <c r="B8" s="53"/>
      <c r="C8" s="73">
        <v>-23</v>
      </c>
      <c r="D8" s="53"/>
      <c r="E8" s="73">
        <v>204</v>
      </c>
    </row>
    <row r="9" spans="1:5" ht="15.75">
      <c r="A9" s="53" t="s">
        <v>54</v>
      </c>
      <c r="B9" s="53"/>
      <c r="C9" s="73">
        <v>-76227</v>
      </c>
      <c r="D9" s="53"/>
      <c r="E9" s="73">
        <f>-113107+65229</f>
        <v>-47878</v>
      </c>
    </row>
    <row r="10" spans="1:5" ht="15.75">
      <c r="A10" s="53" t="s">
        <v>55</v>
      </c>
      <c r="B10" s="53"/>
      <c r="C10" s="73">
        <v>29911</v>
      </c>
      <c r="D10" s="53"/>
      <c r="E10" s="73">
        <f>298663-219560+103530-96973-11007</f>
        <v>74653</v>
      </c>
    </row>
    <row r="11" spans="1:5" ht="15.75">
      <c r="A11" s="53" t="s">
        <v>56</v>
      </c>
      <c r="B11" s="53"/>
      <c r="C11" s="73">
        <v>55866</v>
      </c>
      <c r="D11" s="53"/>
      <c r="E11" s="73">
        <v>29182</v>
      </c>
    </row>
    <row r="12" spans="1:5" ht="15.75">
      <c r="A12" s="54" t="s">
        <v>57</v>
      </c>
      <c r="B12" s="54"/>
      <c r="C12" s="73">
        <v>20653</v>
      </c>
      <c r="D12" s="54"/>
      <c r="E12" s="73">
        <f>97049+11007+19549</f>
        <v>127605</v>
      </c>
    </row>
    <row r="13" spans="1:5" ht="15.75">
      <c r="A13" s="55" t="s">
        <v>58</v>
      </c>
      <c r="B13" s="55"/>
      <c r="C13" s="66">
        <f>SUM(C6:C12)</f>
        <v>323847</v>
      </c>
      <c r="D13" s="55"/>
      <c r="E13" s="66">
        <f>SUM(E6:E12)</f>
        <v>557299</v>
      </c>
    </row>
    <row r="14" spans="1:5" ht="15.75">
      <c r="A14" s="56"/>
      <c r="B14" s="56"/>
      <c r="C14" s="67"/>
      <c r="D14" s="56"/>
      <c r="E14" s="67"/>
    </row>
    <row r="15" spans="1:5" ht="15.75">
      <c r="A15" s="57" t="s">
        <v>59</v>
      </c>
      <c r="B15" s="56"/>
      <c r="C15" s="74">
        <v>3680</v>
      </c>
      <c r="D15" s="56"/>
      <c r="E15" s="74">
        <f>51888-2837+16</f>
        <v>49067</v>
      </c>
    </row>
    <row r="16" spans="1:5" ht="15.75">
      <c r="A16" s="52" t="s">
        <v>53</v>
      </c>
      <c r="B16" s="53"/>
      <c r="C16" s="73">
        <v>292041</v>
      </c>
      <c r="D16" s="53"/>
      <c r="E16" s="73">
        <v>370676</v>
      </c>
    </row>
    <row r="17" spans="1:5" ht="15.75">
      <c r="A17" s="55" t="s">
        <v>60</v>
      </c>
      <c r="B17" s="55"/>
      <c r="C17" s="66">
        <f>SUM(C15:C16)</f>
        <v>295721</v>
      </c>
      <c r="D17" s="55"/>
      <c r="E17" s="66">
        <f>SUM(E15:E16)</f>
        <v>419743</v>
      </c>
    </row>
    <row r="18" spans="1:5" ht="15.75">
      <c r="A18" s="53" t="s">
        <v>61</v>
      </c>
      <c r="B18" s="53"/>
      <c r="C18" s="65"/>
      <c r="D18" s="53"/>
      <c r="E18" s="65"/>
    </row>
    <row r="19" spans="1:5" ht="15.75">
      <c r="A19" s="52" t="s">
        <v>82</v>
      </c>
      <c r="B19" s="53"/>
      <c r="C19" s="73">
        <v>-116690</v>
      </c>
      <c r="D19" s="53"/>
      <c r="E19" s="73">
        <v>-156146</v>
      </c>
    </row>
    <row r="20" spans="1:7" ht="15.75">
      <c r="A20" s="52" t="s">
        <v>18</v>
      </c>
      <c r="B20" s="53"/>
      <c r="C20" s="73">
        <v>-420</v>
      </c>
      <c r="D20" s="53"/>
      <c r="E20" s="73">
        <v>-335</v>
      </c>
      <c r="G20" s="58"/>
    </row>
    <row r="21" spans="1:5" ht="15.75">
      <c r="A21" s="55" t="s">
        <v>62</v>
      </c>
      <c r="B21" s="55"/>
      <c r="C21" s="66">
        <f>SUM(C19:C20)</f>
        <v>-117110</v>
      </c>
      <c r="D21" s="55"/>
      <c r="E21" s="66">
        <f>SUM(E19:E20)</f>
        <v>-156481</v>
      </c>
    </row>
    <row r="22" spans="1:5" ht="15.75">
      <c r="A22" s="56"/>
      <c r="B22" s="56"/>
      <c r="C22" s="67"/>
      <c r="D22" s="56"/>
      <c r="E22" s="67"/>
    </row>
    <row r="23" spans="1:5" ht="15.75">
      <c r="A23" s="52" t="s">
        <v>19</v>
      </c>
      <c r="B23" s="53"/>
      <c r="C23" s="65"/>
      <c r="D23" s="53"/>
      <c r="E23" s="65"/>
    </row>
    <row r="24" spans="1:5" ht="15.75">
      <c r="A24" s="55" t="s">
        <v>63</v>
      </c>
      <c r="B24" s="55"/>
      <c r="C24" s="66">
        <f>SUM(C23:C23)</f>
        <v>0</v>
      </c>
      <c r="D24" s="55"/>
      <c r="E24" s="66">
        <f>SUM(E23:E23)</f>
        <v>0</v>
      </c>
    </row>
    <row r="25" spans="1:5" ht="15.75">
      <c r="A25" s="56"/>
      <c r="B25" s="56"/>
      <c r="C25" s="67"/>
      <c r="D25" s="56"/>
      <c r="E25" s="67"/>
    </row>
    <row r="26" spans="1:5" ht="15.75">
      <c r="A26" s="55" t="s">
        <v>64</v>
      </c>
      <c r="B26" s="55"/>
      <c r="C26" s="66">
        <f>C13-C17+C21+C24</f>
        <v>-88984</v>
      </c>
      <c r="D26" s="55"/>
      <c r="E26" s="66">
        <f>E13-E17+E21+E24</f>
        <v>-18925</v>
      </c>
    </row>
    <row r="27" spans="1:5" ht="15.75">
      <c r="A27" s="53"/>
      <c r="B27" s="53"/>
      <c r="C27" s="68"/>
      <c r="D27" s="53"/>
      <c r="E27" s="68"/>
    </row>
    <row r="28" spans="1:5" ht="15.75">
      <c r="A28" s="53" t="s">
        <v>65</v>
      </c>
      <c r="B28" s="53"/>
      <c r="C28" s="73">
        <v>1160747</v>
      </c>
      <c r="D28" s="53"/>
      <c r="E28" s="73">
        <v>1179672</v>
      </c>
    </row>
    <row r="29" spans="1:5" ht="15.75">
      <c r="A29" s="55" t="s">
        <v>66</v>
      </c>
      <c r="B29" s="55"/>
      <c r="C29" s="66">
        <f>C26+C28</f>
        <v>1071763</v>
      </c>
      <c r="D29" s="55"/>
      <c r="E29" s="66">
        <f>E26+E28</f>
        <v>1160747</v>
      </c>
    </row>
    <row r="30" spans="1:5" ht="15.75">
      <c r="A30" s="56"/>
      <c r="B30" s="56"/>
      <c r="C30" s="67"/>
      <c r="D30" s="56"/>
      <c r="E30" s="67"/>
    </row>
    <row r="31" spans="1:5" ht="15.75">
      <c r="A31" s="2" t="s">
        <v>67</v>
      </c>
      <c r="B31" s="52"/>
      <c r="C31" s="69"/>
      <c r="D31" s="52"/>
      <c r="E31" s="69"/>
    </row>
    <row r="32" spans="1:5" ht="15.75">
      <c r="A32" s="59"/>
      <c r="B32" s="59"/>
      <c r="C32" s="70"/>
      <c r="D32" s="59"/>
      <c r="E32" s="70"/>
    </row>
    <row r="33" spans="1:7" ht="15.75">
      <c r="A33" s="52" t="s">
        <v>68</v>
      </c>
      <c r="B33" s="52"/>
      <c r="C33" s="29">
        <v>1073593</v>
      </c>
      <c r="D33" s="52"/>
      <c r="E33" s="29">
        <v>1160695</v>
      </c>
      <c r="G33" s="20"/>
    </row>
    <row r="34" spans="1:7" ht="15.75">
      <c r="A34" s="52" t="s">
        <v>69</v>
      </c>
      <c r="B34" s="52"/>
      <c r="C34" s="29">
        <v>-1841</v>
      </c>
      <c r="D34" s="52"/>
      <c r="E34" s="29">
        <v>41</v>
      </c>
      <c r="G34" s="20"/>
    </row>
    <row r="35" spans="1:7" ht="15.75">
      <c r="A35" s="52" t="s">
        <v>70</v>
      </c>
      <c r="B35" s="52"/>
      <c r="C35" s="29">
        <v>11</v>
      </c>
      <c r="D35" s="52"/>
      <c r="E35" s="29">
        <v>11</v>
      </c>
      <c r="G35" s="20"/>
    </row>
    <row r="36" spans="1:6" ht="15.75">
      <c r="A36" s="60" t="s">
        <v>71</v>
      </c>
      <c r="B36" s="61"/>
      <c r="C36" s="71">
        <f>SUM(C33:C35)</f>
        <v>1071763</v>
      </c>
      <c r="D36" s="61"/>
      <c r="E36" s="71">
        <f>SUM(E33:E35)</f>
        <v>1160747</v>
      </c>
      <c r="F36" s="58"/>
    </row>
    <row r="38" spans="3:5" ht="15">
      <c r="C38" s="72"/>
      <c r="E38" s="72"/>
    </row>
    <row r="40" spans="3:5" ht="15">
      <c r="C40" s="72"/>
      <c r="E40" s="72"/>
    </row>
    <row r="42" spans="3:5" ht="15">
      <c r="C42" s="75"/>
      <c r="E42" s="75"/>
    </row>
  </sheetData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5972"/>
  <sheetViews>
    <sheetView workbookViewId="0" topLeftCell="A174">
      <selection activeCell="G200" sqref="G200"/>
    </sheetView>
  </sheetViews>
  <sheetFormatPr defaultColWidth="11.421875" defaultRowHeight="12.75"/>
  <cols>
    <col min="1" max="1" width="10.00390625" style="88" customWidth="1"/>
    <col min="2" max="2" width="9.140625" style="88" customWidth="1"/>
    <col min="3" max="3" width="10.57421875" style="88" customWidth="1"/>
    <col min="4" max="4" width="9.140625" style="88" customWidth="1"/>
    <col min="5" max="5" width="12.7109375" style="88" customWidth="1"/>
    <col min="6" max="6" width="11.00390625" style="88" customWidth="1"/>
    <col min="7" max="7" width="12.7109375" style="88" customWidth="1"/>
    <col min="8" max="8" width="12.8515625" style="88" customWidth="1"/>
    <col min="9" max="9" width="12.28125" style="105" customWidth="1"/>
    <col min="10" max="10" width="11.28125" style="105" customWidth="1"/>
    <col min="11" max="11" width="14.00390625" style="105" bestFit="1" customWidth="1"/>
    <col min="12" max="12" width="9.140625" style="88" customWidth="1"/>
    <col min="13" max="13" width="13.8515625" style="88" customWidth="1"/>
    <col min="14" max="16384" width="9.140625" style="88" customWidth="1"/>
  </cols>
  <sheetData>
    <row r="1" spans="1:154" ht="15">
      <c r="A1" s="94" t="s">
        <v>154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ht="15">
      <c r="A2" s="5"/>
      <c r="B2" s="5"/>
      <c r="C2" s="5"/>
      <c r="D2" s="5"/>
      <c r="E2" s="5"/>
      <c r="F2" s="5"/>
      <c r="G2" s="5"/>
      <c r="H2" s="5"/>
      <c r="I2" s="20"/>
      <c r="J2" s="20"/>
      <c r="K2" s="2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</row>
    <row r="3" spans="1:154" ht="15">
      <c r="A3" s="5"/>
      <c r="B3" s="5"/>
      <c r="C3" s="5"/>
      <c r="D3" s="5"/>
      <c r="E3" s="5"/>
      <c r="F3" s="5"/>
      <c r="G3" s="5"/>
      <c r="H3" s="5"/>
      <c r="I3" s="97" t="s">
        <v>155</v>
      </c>
      <c r="J3" s="97"/>
      <c r="K3" s="97" t="s">
        <v>156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</row>
    <row r="4" spans="1:154" ht="15">
      <c r="A4" s="5"/>
      <c r="B4" s="5"/>
      <c r="C4" s="5"/>
      <c r="D4" s="5"/>
      <c r="E4" s="5"/>
      <c r="F4" s="5"/>
      <c r="G4" s="5"/>
      <c r="H4" s="5"/>
      <c r="I4" s="98"/>
      <c r="J4" s="99"/>
      <c r="K4" s="9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</row>
    <row r="5" spans="1:154" ht="15">
      <c r="A5" s="5" t="s">
        <v>157</v>
      </c>
      <c r="B5" s="5"/>
      <c r="C5" s="5"/>
      <c r="D5" s="5"/>
      <c r="E5" s="5"/>
      <c r="F5" s="5"/>
      <c r="G5" s="5"/>
      <c r="H5" s="5"/>
      <c r="I5" s="20">
        <f>2662886+596+660</f>
        <v>2664142</v>
      </c>
      <c r="J5" s="100"/>
      <c r="K5" s="20">
        <v>2587557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</row>
    <row r="6" spans="1:154" ht="15">
      <c r="A6" s="5" t="s">
        <v>158</v>
      </c>
      <c r="B6" s="10"/>
      <c r="C6" s="10"/>
      <c r="D6" s="10"/>
      <c r="E6" s="10"/>
      <c r="F6" s="10"/>
      <c r="G6" s="10"/>
      <c r="H6" s="10"/>
      <c r="I6" s="22">
        <v>23702</v>
      </c>
      <c r="J6" s="22"/>
      <c r="K6" s="22">
        <v>26857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</row>
    <row r="7" spans="1:154" ht="15">
      <c r="A7" s="5"/>
      <c r="B7" s="10"/>
      <c r="C7" s="10"/>
      <c r="D7" s="10"/>
      <c r="E7" s="10"/>
      <c r="F7" s="10"/>
      <c r="G7" s="10"/>
      <c r="H7" s="10"/>
      <c r="I7" s="34"/>
      <c r="J7" s="22"/>
      <c r="K7" s="22"/>
      <c r="L7" s="4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</row>
    <row r="8" spans="1:154" ht="15">
      <c r="A8" s="101" t="s">
        <v>159</v>
      </c>
      <c r="B8" s="40"/>
      <c r="C8" s="40"/>
      <c r="D8" s="40"/>
      <c r="E8" s="40"/>
      <c r="F8" s="40"/>
      <c r="G8" s="40"/>
      <c r="H8" s="40"/>
      <c r="I8" s="81">
        <f>SUM(I5:I6)</f>
        <v>2687844</v>
      </c>
      <c r="J8" s="102"/>
      <c r="K8" s="81">
        <f>SUM(K5:K6)</f>
        <v>2614414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</row>
    <row r="9" spans="1:154" ht="15">
      <c r="A9" s="103"/>
      <c r="B9" s="10"/>
      <c r="C9" s="10"/>
      <c r="D9" s="10"/>
      <c r="E9" s="10"/>
      <c r="F9" s="10"/>
      <c r="G9" s="10"/>
      <c r="H9" s="10"/>
      <c r="I9" s="34"/>
      <c r="J9" s="22"/>
      <c r="K9" s="22"/>
      <c r="L9" s="5"/>
      <c r="M9" s="2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</row>
    <row r="10" spans="1:154" ht="15">
      <c r="A10" s="101" t="s">
        <v>160</v>
      </c>
      <c r="B10" s="40"/>
      <c r="C10" s="40"/>
      <c r="D10" s="40"/>
      <c r="E10" s="40"/>
      <c r="F10" s="40"/>
      <c r="G10" s="40"/>
      <c r="H10" s="40"/>
      <c r="I10" s="81">
        <v>457354</v>
      </c>
      <c r="J10" s="81"/>
      <c r="K10" s="81">
        <v>446609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</row>
    <row r="11" spans="1:154" ht="15">
      <c r="A11" s="87"/>
      <c r="B11" s="10"/>
      <c r="C11" s="10"/>
      <c r="D11" s="10"/>
      <c r="E11" s="10"/>
      <c r="F11" s="10"/>
      <c r="G11" s="10"/>
      <c r="H11" s="10"/>
      <c r="I11" s="34"/>
      <c r="J11" s="22"/>
      <c r="K11" s="2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154" ht="15">
      <c r="A12" s="104" t="s">
        <v>161</v>
      </c>
      <c r="B12" s="5"/>
      <c r="C12" s="5"/>
      <c r="D12" s="5"/>
      <c r="E12" s="5"/>
      <c r="F12" s="5"/>
      <c r="G12" s="5"/>
      <c r="H12" s="5"/>
      <c r="I12" s="29"/>
      <c r="J12" s="20"/>
      <c r="K12" s="2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</row>
    <row r="13" spans="1:154" ht="15">
      <c r="A13" s="10" t="s">
        <v>162</v>
      </c>
      <c r="B13" s="5"/>
      <c r="C13" s="5"/>
      <c r="D13" s="5"/>
      <c r="E13" s="5"/>
      <c r="F13" s="5"/>
      <c r="G13" s="5"/>
      <c r="H13" s="5"/>
      <c r="I13" s="20">
        <f>124439+33395-596</f>
        <v>157238</v>
      </c>
      <c r="J13" s="20"/>
      <c r="K13" s="20">
        <v>147033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</row>
    <row r="14" spans="1:154" ht="15">
      <c r="A14" s="10" t="s">
        <v>163</v>
      </c>
      <c r="B14" s="5"/>
      <c r="C14" s="5"/>
      <c r="D14" s="5"/>
      <c r="E14" s="5"/>
      <c r="F14" s="5"/>
      <c r="G14" s="5"/>
      <c r="H14" s="5"/>
      <c r="I14" s="20">
        <v>8413</v>
      </c>
      <c r="J14" s="20"/>
      <c r="K14" s="20">
        <v>8118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</row>
    <row r="15" spans="1:154" ht="15">
      <c r="A15" s="10" t="s">
        <v>164</v>
      </c>
      <c r="B15" s="5"/>
      <c r="C15" s="5"/>
      <c r="D15" s="5"/>
      <c r="E15" s="5"/>
      <c r="F15" s="5"/>
      <c r="G15" s="5"/>
      <c r="H15" s="5"/>
      <c r="I15" s="20">
        <v>18787</v>
      </c>
      <c r="J15" s="20"/>
      <c r="K15" s="20">
        <v>17202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</row>
    <row r="16" spans="1:154" ht="15">
      <c r="A16" s="10" t="s">
        <v>165</v>
      </c>
      <c r="B16" s="5"/>
      <c r="C16" s="5"/>
      <c r="D16" s="5"/>
      <c r="E16" s="5"/>
      <c r="F16" s="5"/>
      <c r="G16" s="5"/>
      <c r="H16" s="5"/>
      <c r="I16" s="20">
        <f>189576-33395</f>
        <v>156181</v>
      </c>
      <c r="J16" s="20"/>
      <c r="K16" s="20">
        <v>150889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</row>
    <row r="17" spans="1:154" ht="15">
      <c r="A17" s="10" t="s">
        <v>166</v>
      </c>
      <c r="B17" s="5"/>
      <c r="C17" s="5"/>
      <c r="D17" s="5"/>
      <c r="E17" s="5"/>
      <c r="F17" s="5"/>
      <c r="G17" s="5"/>
      <c r="H17" s="5"/>
      <c r="I17" s="20">
        <v>24823</v>
      </c>
      <c r="J17" s="20"/>
      <c r="K17" s="20">
        <v>17573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</row>
    <row r="18" spans="1:154" ht="15">
      <c r="A18" s="10" t="s">
        <v>167</v>
      </c>
      <c r="B18" s="5"/>
      <c r="C18" s="5"/>
      <c r="D18" s="5"/>
      <c r="E18" s="5"/>
      <c r="F18" s="5"/>
      <c r="G18" s="5"/>
      <c r="H18" s="5"/>
      <c r="I18" s="20">
        <v>1644</v>
      </c>
      <c r="J18" s="20"/>
      <c r="K18" s="20">
        <f>28084-17573</f>
        <v>10511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</row>
    <row r="19" spans="1:154" ht="15">
      <c r="A19" s="10" t="s">
        <v>168</v>
      </c>
      <c r="B19" s="5"/>
      <c r="C19" s="5"/>
      <c r="D19" s="5"/>
      <c r="E19" s="5"/>
      <c r="F19" s="5"/>
      <c r="G19" s="5"/>
      <c r="H19" s="5"/>
      <c r="I19" s="20">
        <v>52360</v>
      </c>
      <c r="J19" s="20"/>
      <c r="K19" s="20">
        <v>32779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</row>
    <row r="20" spans="1:154" ht="15">
      <c r="A20" s="10" t="s">
        <v>169</v>
      </c>
      <c r="B20" s="5"/>
      <c r="C20" s="5"/>
      <c r="D20" s="5"/>
      <c r="E20" s="5"/>
      <c r="F20" s="5"/>
      <c r="G20" s="5"/>
      <c r="H20" s="5"/>
      <c r="I20" s="20">
        <f>40640-2</f>
        <v>40638</v>
      </c>
      <c r="J20" s="20"/>
      <c r="K20" s="20">
        <v>34124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</row>
    <row r="21" spans="1:154" ht="15">
      <c r="A21" s="10"/>
      <c r="B21" s="5"/>
      <c r="C21" s="5"/>
      <c r="D21" s="5"/>
      <c r="E21" s="5"/>
      <c r="F21" s="5"/>
      <c r="G21" s="5"/>
      <c r="H21" s="5"/>
      <c r="I21" s="29"/>
      <c r="J21" s="20"/>
      <c r="K21" s="20"/>
      <c r="L21" s="5"/>
      <c r="M21" s="2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</row>
    <row r="22" spans="1:154" ht="15">
      <c r="A22" s="101" t="s">
        <v>170</v>
      </c>
      <c r="B22" s="40"/>
      <c r="C22" s="40"/>
      <c r="D22" s="40"/>
      <c r="E22" s="40"/>
      <c r="F22" s="40"/>
      <c r="G22" s="40"/>
      <c r="H22" s="102"/>
      <c r="I22" s="81">
        <f>SUM(I13:I20)</f>
        <v>460084</v>
      </c>
      <c r="J22" s="102"/>
      <c r="K22" s="81">
        <f>SUM(K13:K20)</f>
        <v>418229</v>
      </c>
      <c r="L22" s="5"/>
      <c r="M22" s="2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</row>
    <row r="23" spans="1:154" ht="15">
      <c r="A23" s="10"/>
      <c r="B23" s="5"/>
      <c r="C23" s="5"/>
      <c r="D23" s="5"/>
      <c r="E23" s="5"/>
      <c r="F23" s="5"/>
      <c r="G23" s="5"/>
      <c r="H23" s="5"/>
      <c r="I23" s="29"/>
      <c r="J23" s="20"/>
      <c r="K23" s="20"/>
      <c r="L23" s="5"/>
      <c r="M23" s="2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ht="15">
      <c r="A24" s="104" t="s">
        <v>171</v>
      </c>
      <c r="B24" s="5"/>
      <c r="C24" s="5"/>
      <c r="D24" s="5"/>
      <c r="E24" s="5"/>
      <c r="F24" s="5"/>
      <c r="G24" s="5"/>
      <c r="H24" s="5"/>
      <c r="I24" s="29"/>
      <c r="J24" s="20"/>
      <c r="K24" s="20"/>
      <c r="L24" s="5"/>
      <c r="M24" s="2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</row>
    <row r="25" spans="1:154" ht="15">
      <c r="A25" s="10" t="s">
        <v>88</v>
      </c>
      <c r="B25" s="5"/>
      <c r="C25" s="5"/>
      <c r="D25" s="5"/>
      <c r="E25" s="5"/>
      <c r="F25" s="5"/>
      <c r="G25" s="5"/>
      <c r="H25" s="5"/>
      <c r="I25" s="20">
        <v>25596</v>
      </c>
      <c r="J25" s="20"/>
      <c r="K25" s="20">
        <v>53</v>
      </c>
      <c r="L25" s="5"/>
      <c r="M25" s="2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</row>
    <row r="26" spans="1:154" ht="15">
      <c r="A26" s="10" t="s">
        <v>172</v>
      </c>
      <c r="B26" s="5"/>
      <c r="C26" s="5"/>
      <c r="D26" s="5"/>
      <c r="E26" s="5"/>
      <c r="F26" s="5"/>
      <c r="G26" s="5"/>
      <c r="H26" s="5"/>
      <c r="I26" s="29"/>
      <c r="J26" s="20"/>
      <c r="K26" s="2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</row>
    <row r="27" spans="1:154" ht="15">
      <c r="A27" s="10" t="s">
        <v>173</v>
      </c>
      <c r="B27" s="5"/>
      <c r="C27" s="5"/>
      <c r="D27" s="5"/>
      <c r="E27" s="5"/>
      <c r="F27" s="5"/>
      <c r="G27" s="5"/>
      <c r="H27" s="5"/>
      <c r="I27" s="29"/>
      <c r="J27" s="20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</row>
    <row r="28" spans="1:154" ht="15">
      <c r="A28" s="10"/>
      <c r="B28" s="5"/>
      <c r="C28" s="5"/>
      <c r="D28" s="5"/>
      <c r="E28" s="5"/>
      <c r="F28" s="5"/>
      <c r="G28" s="5"/>
      <c r="H28" s="5"/>
      <c r="I28" s="29"/>
      <c r="J28" s="20"/>
      <c r="K28" s="20"/>
      <c r="L28" s="5"/>
      <c r="M28" s="2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</row>
    <row r="29" spans="1:154" ht="15">
      <c r="A29" s="101" t="s">
        <v>174</v>
      </c>
      <c r="B29" s="40"/>
      <c r="C29" s="40"/>
      <c r="D29" s="40"/>
      <c r="E29" s="40"/>
      <c r="F29" s="40"/>
      <c r="G29" s="40"/>
      <c r="H29" s="40"/>
      <c r="I29" s="81">
        <f>SUM(I25:I27)</f>
        <v>25596</v>
      </c>
      <c r="J29" s="102"/>
      <c r="K29" s="81">
        <f>SUM(K25:K27)</f>
        <v>53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</row>
    <row r="30" spans="1:154" ht="15">
      <c r="A30" s="10"/>
      <c r="B30" s="5"/>
      <c r="C30" s="5"/>
      <c r="D30" s="5"/>
      <c r="E30" s="5"/>
      <c r="F30" s="5"/>
      <c r="G30" s="5"/>
      <c r="H30" s="5"/>
      <c r="I30" s="29"/>
      <c r="J30" s="20"/>
      <c r="K30" s="2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</row>
    <row r="31" spans="1:154" ht="15">
      <c r="A31" s="104" t="s">
        <v>175</v>
      </c>
      <c r="B31" s="5"/>
      <c r="C31" s="5"/>
      <c r="D31" s="5"/>
      <c r="E31" s="5"/>
      <c r="F31" s="5"/>
      <c r="G31" s="5"/>
      <c r="H31" s="5"/>
      <c r="I31" s="29"/>
      <c r="J31" s="20"/>
      <c r="K31" s="2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</row>
    <row r="32" spans="1:154" ht="15">
      <c r="A32" s="5" t="s">
        <v>176</v>
      </c>
      <c r="B32" s="5"/>
      <c r="C32" s="5"/>
      <c r="D32" s="5"/>
      <c r="E32" s="5"/>
      <c r="F32" s="5"/>
      <c r="I32" s="20">
        <v>32364</v>
      </c>
      <c r="J32" s="20"/>
      <c r="K32" s="20">
        <v>34180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</row>
    <row r="33" spans="1:154" ht="15">
      <c r="A33" s="5" t="s">
        <v>177</v>
      </c>
      <c r="B33" s="5"/>
      <c r="C33" s="5"/>
      <c r="D33" s="5"/>
      <c r="E33" s="5"/>
      <c r="F33" s="5"/>
      <c r="I33" s="20">
        <v>10918</v>
      </c>
      <c r="J33" s="20"/>
      <c r="K33" s="20">
        <v>10748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</row>
    <row r="34" spans="1:154" ht="15">
      <c r="A34" s="5" t="s">
        <v>178</v>
      </c>
      <c r="B34" s="5"/>
      <c r="C34" s="5"/>
      <c r="D34" s="5"/>
      <c r="E34" s="5"/>
      <c r="F34" s="5"/>
      <c r="I34" s="20">
        <v>5006</v>
      </c>
      <c r="J34" s="20"/>
      <c r="K34" s="20">
        <v>5148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</row>
    <row r="35" spans="1:154" ht="15">
      <c r="A35" s="5" t="s">
        <v>179</v>
      </c>
      <c r="B35" s="5"/>
      <c r="C35" s="5"/>
      <c r="D35" s="5"/>
      <c r="E35" s="5"/>
      <c r="F35" s="5"/>
      <c r="I35" s="20">
        <f>113145-29572-660</f>
        <v>82913</v>
      </c>
      <c r="J35" s="20"/>
      <c r="K35" s="20">
        <v>64175</v>
      </c>
      <c r="L35" s="2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</row>
    <row r="36" spans="1:154" ht="15">
      <c r="A36" s="5" t="s">
        <v>179</v>
      </c>
      <c r="B36" s="5"/>
      <c r="C36" s="5"/>
      <c r="D36" s="5"/>
      <c r="E36" s="5"/>
      <c r="F36" s="5"/>
      <c r="H36" s="105"/>
      <c r="I36" s="20"/>
      <c r="J36" s="20"/>
      <c r="K36" s="29"/>
      <c r="L36" s="5"/>
      <c r="M36" s="4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</row>
    <row r="37" spans="1:154" ht="15">
      <c r="A37" s="5"/>
      <c r="B37" s="5"/>
      <c r="C37" s="5"/>
      <c r="D37" s="5"/>
      <c r="E37" s="5"/>
      <c r="F37" s="5"/>
      <c r="G37" s="5"/>
      <c r="H37" s="5"/>
      <c r="I37" s="29"/>
      <c r="J37" s="20"/>
      <c r="K37" s="2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</row>
    <row r="38" spans="1:154" ht="15">
      <c r="A38" s="101" t="s">
        <v>180</v>
      </c>
      <c r="B38" s="40"/>
      <c r="C38" s="40"/>
      <c r="D38" s="40"/>
      <c r="E38" s="40"/>
      <c r="F38" s="40"/>
      <c r="G38" s="40"/>
      <c r="H38" s="40"/>
      <c r="I38" s="81">
        <f>SUM(I32:I37)</f>
        <v>131201</v>
      </c>
      <c r="J38" s="81"/>
      <c r="K38" s="81">
        <f>SUM(K32:K37)</f>
        <v>114251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</row>
    <row r="39" spans="1:154" ht="15">
      <c r="A39" s="5"/>
      <c r="B39" s="5"/>
      <c r="C39" s="5"/>
      <c r="D39" s="5"/>
      <c r="E39" s="5"/>
      <c r="F39" s="5"/>
      <c r="G39" s="5"/>
      <c r="H39" s="5"/>
      <c r="I39" s="29"/>
      <c r="J39" s="20"/>
      <c r="K39" s="2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</row>
    <row r="40" spans="1:154" ht="15">
      <c r="A40" s="106" t="s">
        <v>181</v>
      </c>
      <c r="B40" s="40"/>
      <c r="C40" s="40"/>
      <c r="D40" s="40"/>
      <c r="E40" s="40"/>
      <c r="F40" s="40"/>
      <c r="G40" s="40"/>
      <c r="H40" s="40"/>
      <c r="I40" s="81">
        <f>+I38+I29+I22+I10+I8</f>
        <v>3762079</v>
      </c>
      <c r="J40" s="102"/>
      <c r="K40" s="81">
        <f>+K38+K29+K22+K10+K8</f>
        <v>3593556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</row>
    <row r="41" spans="1:154" ht="15">
      <c r="A41" s="5"/>
      <c r="B41" s="5"/>
      <c r="C41" s="5"/>
      <c r="D41" s="5"/>
      <c r="E41" s="5"/>
      <c r="F41" s="5"/>
      <c r="G41" s="5"/>
      <c r="H41" s="5"/>
      <c r="I41" s="29"/>
      <c r="J41" s="20"/>
      <c r="K41" s="2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</row>
    <row r="42" spans="1:154" ht="15">
      <c r="A42" s="5" t="s">
        <v>182</v>
      </c>
      <c r="B42" s="5"/>
      <c r="C42" s="5"/>
      <c r="D42" s="5"/>
      <c r="E42" s="5"/>
      <c r="F42" s="5"/>
      <c r="G42" s="5"/>
      <c r="H42" s="5"/>
      <c r="I42" s="29"/>
      <c r="J42" s="20"/>
      <c r="K42" s="2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</row>
    <row r="43" spans="1:154" ht="15">
      <c r="A43" s="5" t="s">
        <v>183</v>
      </c>
      <c r="B43" s="5"/>
      <c r="C43" s="5"/>
      <c r="D43" s="5"/>
      <c r="E43" s="5"/>
      <c r="F43" s="5"/>
      <c r="G43" s="5"/>
      <c r="H43" s="5"/>
      <c r="I43" s="29"/>
      <c r="J43" s="20"/>
      <c r="K43" s="2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</row>
    <row r="44" spans="1:154" ht="15">
      <c r="A44" s="5"/>
      <c r="B44" s="5"/>
      <c r="C44" s="5"/>
      <c r="D44" s="5"/>
      <c r="E44" s="5"/>
      <c r="F44" s="5"/>
      <c r="G44" s="5"/>
      <c r="H44" s="5"/>
      <c r="I44" s="29"/>
      <c r="J44" s="20"/>
      <c r="K44" s="2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</row>
    <row r="45" spans="1:154" ht="15">
      <c r="A45" s="5" t="s">
        <v>184</v>
      </c>
      <c r="B45" s="5"/>
      <c r="C45" s="5"/>
      <c r="D45" s="5"/>
      <c r="E45" s="5"/>
      <c r="F45" s="5"/>
      <c r="G45" s="5"/>
      <c r="H45" s="5"/>
      <c r="I45" s="29"/>
      <c r="J45" s="20"/>
      <c r="K45" s="2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</row>
    <row r="46" spans="1:154" ht="15">
      <c r="A46" s="5" t="s">
        <v>185</v>
      </c>
      <c r="B46" s="5"/>
      <c r="C46" s="5"/>
      <c r="D46" s="5"/>
      <c r="E46" s="5"/>
      <c r="F46" s="5"/>
      <c r="G46" s="5"/>
      <c r="H46" s="5"/>
      <c r="I46" s="29"/>
      <c r="J46" s="20"/>
      <c r="K46" s="2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</row>
    <row r="47" spans="1:154" ht="15">
      <c r="A47" s="107"/>
      <c r="B47" s="107"/>
      <c r="C47" s="107"/>
      <c r="D47" s="5"/>
      <c r="E47" s="5"/>
      <c r="F47" s="5"/>
      <c r="G47" s="5"/>
      <c r="H47" s="5"/>
      <c r="I47" s="29"/>
      <c r="J47" s="20"/>
      <c r="K47" s="2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</row>
    <row r="48" spans="1:154" ht="15">
      <c r="A48" s="5" t="s">
        <v>186</v>
      </c>
      <c r="B48" s="5"/>
      <c r="C48" s="5"/>
      <c r="D48" s="5"/>
      <c r="E48" s="5"/>
      <c r="F48" s="5"/>
      <c r="G48" s="5"/>
      <c r="H48" s="5"/>
      <c r="I48" s="29"/>
      <c r="J48" s="20"/>
      <c r="K48" s="2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</row>
    <row r="49" spans="1:154" ht="15">
      <c r="A49" s="5"/>
      <c r="B49" s="5"/>
      <c r="C49" s="5"/>
      <c r="D49" s="5"/>
      <c r="E49" s="5"/>
      <c r="F49" s="5"/>
      <c r="G49" s="5"/>
      <c r="H49" s="5"/>
      <c r="I49" s="29"/>
      <c r="J49" s="20"/>
      <c r="K49" s="2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</row>
    <row r="50" spans="1:154" ht="15">
      <c r="A50" s="5" t="s">
        <v>187</v>
      </c>
      <c r="B50" s="5"/>
      <c r="C50" s="5"/>
      <c r="D50" s="5"/>
      <c r="E50" s="5"/>
      <c r="F50" s="5"/>
      <c r="G50" s="5"/>
      <c r="H50" s="5"/>
      <c r="I50" s="29"/>
      <c r="J50" s="20"/>
      <c r="K50" s="2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</row>
    <row r="51" spans="1:154" ht="15">
      <c r="A51" s="5" t="s">
        <v>188</v>
      </c>
      <c r="B51" s="5"/>
      <c r="C51" s="5"/>
      <c r="D51" s="5"/>
      <c r="E51" s="5"/>
      <c r="F51" s="5"/>
      <c r="G51" s="5"/>
      <c r="H51" s="5"/>
      <c r="I51" s="29"/>
      <c r="J51" s="20"/>
      <c r="K51" s="2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</row>
    <row r="52" spans="1:154" ht="15">
      <c r="A52" s="5"/>
      <c r="B52" s="5"/>
      <c r="C52" s="5"/>
      <c r="D52" s="5"/>
      <c r="E52" s="5"/>
      <c r="F52" s="5"/>
      <c r="G52" s="5"/>
      <c r="H52" s="5"/>
      <c r="I52" s="29"/>
      <c r="J52" s="20"/>
      <c r="K52" s="2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</row>
    <row r="53" spans="1:154" ht="15">
      <c r="A53" s="108" t="s">
        <v>189</v>
      </c>
      <c r="B53" s="108"/>
      <c r="C53" s="108"/>
      <c r="D53" s="109"/>
      <c r="E53" s="109"/>
      <c r="F53" s="109"/>
      <c r="G53" s="109"/>
      <c r="H53" s="110"/>
      <c r="I53" s="111"/>
      <c r="J53" s="96"/>
      <c r="K53" s="9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</row>
    <row r="54" spans="1:154" ht="15">
      <c r="A54" s="112"/>
      <c r="B54" s="112"/>
      <c r="C54" s="112"/>
      <c r="D54" s="90"/>
      <c r="E54" s="90"/>
      <c r="F54" s="90"/>
      <c r="G54" s="90"/>
      <c r="H54" s="113"/>
      <c r="I54" s="29"/>
      <c r="J54" s="20"/>
      <c r="K54" s="2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</row>
    <row r="55" spans="1:154" ht="15">
      <c r="A55" s="114" t="s">
        <v>190</v>
      </c>
      <c r="B55" s="114"/>
      <c r="C55" s="114"/>
      <c r="D55" s="115"/>
      <c r="E55" s="115"/>
      <c r="F55" s="114"/>
      <c r="G55" s="116"/>
      <c r="H55" s="116"/>
      <c r="I55" s="97" t="s">
        <v>155</v>
      </c>
      <c r="J55" s="97"/>
      <c r="K55" s="97" t="s">
        <v>156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</row>
    <row r="56" spans="1:154" ht="15">
      <c r="A56" s="114"/>
      <c r="B56" s="114"/>
      <c r="C56" s="114"/>
      <c r="D56" s="115"/>
      <c r="E56" s="115"/>
      <c r="F56" s="114"/>
      <c r="G56" s="117"/>
      <c r="H56" s="117"/>
      <c r="I56" s="29"/>
      <c r="J56" s="20"/>
      <c r="K56" s="2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</row>
    <row r="57" spans="1:154" ht="15">
      <c r="A57" s="118" t="s">
        <v>191</v>
      </c>
      <c r="B57" s="118"/>
      <c r="C57" s="118"/>
      <c r="D57" s="119"/>
      <c r="E57" s="119"/>
      <c r="F57" s="118"/>
      <c r="G57" s="120"/>
      <c r="H57" s="120"/>
      <c r="I57" s="20">
        <v>-1664623</v>
      </c>
      <c r="J57" s="20"/>
      <c r="K57" s="20">
        <v>-1567811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</row>
    <row r="58" spans="1:154" ht="15">
      <c r="A58" s="118" t="s">
        <v>192</v>
      </c>
      <c r="B58" s="118"/>
      <c r="C58" s="118"/>
      <c r="D58" s="119"/>
      <c r="E58" s="119"/>
      <c r="F58" s="118"/>
      <c r="G58" s="120"/>
      <c r="H58" s="120"/>
      <c r="I58" s="20">
        <v>-203203</v>
      </c>
      <c r="J58" s="20"/>
      <c r="K58" s="20">
        <v>-190999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</row>
    <row r="59" spans="1:154" ht="15">
      <c r="A59" s="118" t="s">
        <v>193</v>
      </c>
      <c r="B59" s="118"/>
      <c r="C59" s="118"/>
      <c r="D59" s="119"/>
      <c r="E59" s="119"/>
      <c r="F59" s="118"/>
      <c r="G59" s="120"/>
      <c r="H59" s="120"/>
      <c r="I59" s="20">
        <v>-279396</v>
      </c>
      <c r="J59" s="20"/>
      <c r="K59" s="20">
        <v>-268917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</row>
    <row r="60" spans="1:154" ht="15">
      <c r="A60" s="118" t="s">
        <v>194</v>
      </c>
      <c r="B60" s="118"/>
      <c r="C60" s="118"/>
      <c r="D60" s="119"/>
      <c r="E60" s="119"/>
      <c r="F60" s="118"/>
      <c r="G60" s="120"/>
      <c r="H60" s="120"/>
      <c r="I60" s="20">
        <v>-173664</v>
      </c>
      <c r="J60" s="20"/>
      <c r="K60" s="20">
        <v>-186154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</row>
    <row r="61" spans="1:154" ht="15">
      <c r="A61" s="118" t="s">
        <v>195</v>
      </c>
      <c r="B61" s="118"/>
      <c r="C61" s="118"/>
      <c r="D61" s="119"/>
      <c r="E61" s="119"/>
      <c r="F61" s="118"/>
      <c r="G61" s="120"/>
      <c r="H61" s="120"/>
      <c r="I61" s="20">
        <v>68833</v>
      </c>
      <c r="J61" s="20"/>
      <c r="K61" s="20">
        <v>58776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</row>
    <row r="62" spans="1:154" ht="15">
      <c r="A62" s="121" t="s">
        <v>196</v>
      </c>
      <c r="B62" s="121"/>
      <c r="C62" s="121"/>
      <c r="D62" s="122"/>
      <c r="E62" s="122"/>
      <c r="F62" s="121"/>
      <c r="G62" s="123"/>
      <c r="H62" s="123"/>
      <c r="I62" s="20">
        <v>-20910</v>
      </c>
      <c r="J62" s="20"/>
      <c r="K62" s="20">
        <v>-21832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</row>
    <row r="63" spans="1:154" ht="15">
      <c r="A63" s="124" t="s">
        <v>197</v>
      </c>
      <c r="B63" s="124"/>
      <c r="C63" s="124"/>
      <c r="D63" s="125"/>
      <c r="E63" s="125"/>
      <c r="F63" s="124"/>
      <c r="G63" s="126"/>
      <c r="H63" s="126"/>
      <c r="I63" s="33">
        <f>SUM(I57:I62)</f>
        <v>-2272963</v>
      </c>
      <c r="J63" s="127"/>
      <c r="K63" s="33">
        <f>SUM(K57:K62)</f>
        <v>-2176937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</row>
    <row r="64" spans="1:154" ht="15">
      <c r="A64" s="128"/>
      <c r="B64" s="128"/>
      <c r="C64" s="128"/>
      <c r="D64" s="129"/>
      <c r="E64" s="128"/>
      <c r="F64" s="128"/>
      <c r="G64" s="128"/>
      <c r="H64" s="118"/>
      <c r="I64" s="29"/>
      <c r="J64" s="20"/>
      <c r="K64" s="2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</row>
    <row r="65" spans="1:154" ht="15">
      <c r="A65" s="129" t="s">
        <v>441</v>
      </c>
      <c r="B65" s="129"/>
      <c r="C65" s="129"/>
      <c r="D65" s="129"/>
      <c r="E65" s="129"/>
      <c r="F65" s="129"/>
      <c r="G65" s="129"/>
      <c r="H65" s="129"/>
      <c r="I65" s="102">
        <v>4339</v>
      </c>
      <c r="J65" s="20"/>
      <c r="K65" s="102">
        <v>4334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</row>
    <row r="66" spans="1:154" ht="15">
      <c r="A66" s="129"/>
      <c r="B66" s="129"/>
      <c r="C66" s="129"/>
      <c r="D66" s="129"/>
      <c r="E66" s="129"/>
      <c r="F66" s="129"/>
      <c r="G66" s="129"/>
      <c r="H66" s="129"/>
      <c r="I66" s="22"/>
      <c r="J66" s="20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</row>
    <row r="67" spans="1:154" ht="15">
      <c r="A67" s="129"/>
      <c r="B67" s="129"/>
      <c r="C67" s="129"/>
      <c r="D67" s="129"/>
      <c r="E67" s="129"/>
      <c r="F67" s="129"/>
      <c r="G67" s="129"/>
      <c r="H67" s="129"/>
      <c r="I67" s="22"/>
      <c r="J67" s="20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</row>
    <row r="68" spans="1:154" ht="15">
      <c r="A68" s="129"/>
      <c r="B68" s="129"/>
      <c r="C68" s="129"/>
      <c r="D68" s="129"/>
      <c r="E68" s="129"/>
      <c r="F68" s="129"/>
      <c r="G68" s="129"/>
      <c r="H68" s="129"/>
      <c r="I68" s="34"/>
      <c r="J68" s="20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</row>
    <row r="69" spans="1:154" ht="15">
      <c r="A69" s="130"/>
      <c r="B69" s="129"/>
      <c r="C69" s="129"/>
      <c r="D69" s="129"/>
      <c r="E69" s="129"/>
      <c r="F69" s="129"/>
      <c r="G69" s="129"/>
      <c r="H69" s="129"/>
      <c r="I69" s="34"/>
      <c r="J69" s="20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</row>
    <row r="70" spans="1:154" ht="15">
      <c r="A70" s="94" t="s">
        <v>198</v>
      </c>
      <c r="B70" s="95"/>
      <c r="C70" s="95"/>
      <c r="D70" s="95"/>
      <c r="E70" s="95"/>
      <c r="F70" s="95"/>
      <c r="G70" s="95"/>
      <c r="H70" s="95"/>
      <c r="I70" s="111"/>
      <c r="J70" s="96"/>
      <c r="K70" s="9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</row>
    <row r="71" spans="1:154" ht="15">
      <c r="A71" s="5"/>
      <c r="B71" s="5"/>
      <c r="C71" s="5"/>
      <c r="D71" s="5"/>
      <c r="E71" s="5"/>
      <c r="F71" s="5"/>
      <c r="G71" s="5"/>
      <c r="H71" s="5"/>
      <c r="I71" s="29"/>
      <c r="J71" s="20"/>
      <c r="K71" s="2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</row>
    <row r="72" spans="1:154" ht="15">
      <c r="A72" s="5" t="s">
        <v>199</v>
      </c>
      <c r="B72" s="5"/>
      <c r="C72" s="5"/>
      <c r="D72" s="5"/>
      <c r="E72" s="5"/>
      <c r="F72" s="5"/>
      <c r="G72" s="5"/>
      <c r="H72" s="5"/>
      <c r="I72" s="29"/>
      <c r="J72" s="20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</row>
    <row r="73" spans="1:154" ht="15">
      <c r="A73" s="5" t="s">
        <v>200</v>
      </c>
      <c r="B73" s="5"/>
      <c r="C73" s="5"/>
      <c r="D73" s="5"/>
      <c r="E73" s="5"/>
      <c r="F73" s="5"/>
      <c r="G73" s="5"/>
      <c r="H73" s="5"/>
      <c r="I73" s="29"/>
      <c r="J73" s="20"/>
      <c r="K73" s="2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</row>
    <row r="74" spans="1:154" ht="15">
      <c r="A74" s="5" t="s">
        <v>201</v>
      </c>
      <c r="B74" s="5"/>
      <c r="C74" s="5"/>
      <c r="D74" s="5"/>
      <c r="E74" s="5"/>
      <c r="F74" s="5"/>
      <c r="G74" s="5"/>
      <c r="H74" s="5"/>
      <c r="I74" s="29"/>
      <c r="J74" s="20"/>
      <c r="K74" s="2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</row>
    <row r="75" spans="1:154" ht="15">
      <c r="A75" s="5"/>
      <c r="B75" s="5"/>
      <c r="C75" s="5"/>
      <c r="D75" s="5"/>
      <c r="E75" s="5"/>
      <c r="F75" s="5"/>
      <c r="G75" s="5"/>
      <c r="H75" s="5"/>
      <c r="I75" s="29"/>
      <c r="J75" s="20"/>
      <c r="K75" s="2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</row>
    <row r="76" spans="1:154" ht="15">
      <c r="A76" s="5" t="s">
        <v>202</v>
      </c>
      <c r="B76" s="5"/>
      <c r="C76" s="5"/>
      <c r="D76" s="5"/>
      <c r="E76" s="5"/>
      <c r="F76" s="5"/>
      <c r="G76" s="5"/>
      <c r="H76" s="5"/>
      <c r="I76" s="97" t="s">
        <v>155</v>
      </c>
      <c r="J76" s="97"/>
      <c r="K76" s="97" t="s">
        <v>156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</row>
    <row r="77" spans="1:154" ht="15">
      <c r="A77" s="5"/>
      <c r="B77" s="5"/>
      <c r="C77" s="5"/>
      <c r="D77" s="5"/>
      <c r="E77" s="5"/>
      <c r="F77" s="5"/>
      <c r="G77" s="5"/>
      <c r="H77" s="5"/>
      <c r="I77" s="98"/>
      <c r="J77" s="99"/>
      <c r="K77" s="9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</row>
    <row r="78" spans="1:154" ht="15">
      <c r="A78" s="5" t="s">
        <v>203</v>
      </c>
      <c r="B78" s="5"/>
      <c r="C78" s="5"/>
      <c r="D78" s="5"/>
      <c r="F78" s="5"/>
      <c r="G78" s="5"/>
      <c r="H78" s="5"/>
      <c r="I78" s="20">
        <v>-165636</v>
      </c>
      <c r="J78" s="20"/>
      <c r="K78" s="20">
        <v>-224031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</row>
    <row r="79" spans="1:154" ht="15">
      <c r="A79" s="5" t="s">
        <v>204</v>
      </c>
      <c r="B79" s="5"/>
      <c r="C79" s="5"/>
      <c r="D79" s="5"/>
      <c r="E79" s="5"/>
      <c r="F79" s="5"/>
      <c r="G79" s="5"/>
      <c r="H79" s="5"/>
      <c r="I79" s="20">
        <f>-141061+29572</f>
        <v>-111489</v>
      </c>
      <c r="J79" s="20"/>
      <c r="K79" s="20">
        <v>-117159</v>
      </c>
      <c r="L79" s="20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</row>
    <row r="80" spans="1:154" ht="15">
      <c r="A80" s="5" t="s">
        <v>205</v>
      </c>
      <c r="B80" s="5"/>
      <c r="C80" s="5"/>
      <c r="D80" s="5"/>
      <c r="E80" s="5"/>
      <c r="F80" s="5"/>
      <c r="G80" s="5"/>
      <c r="H80" s="5"/>
      <c r="I80" s="20">
        <v>-2206</v>
      </c>
      <c r="J80" s="20"/>
      <c r="K80" s="20">
        <v>-13384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</row>
    <row r="81" spans="1:154" ht="15">
      <c r="A81" s="40" t="s">
        <v>206</v>
      </c>
      <c r="B81" s="40"/>
      <c r="C81" s="40"/>
      <c r="D81" s="40"/>
      <c r="E81" s="40"/>
      <c r="F81" s="40"/>
      <c r="G81" s="40"/>
      <c r="H81" s="40"/>
      <c r="I81" s="102">
        <v>-12710</v>
      </c>
      <c r="J81" s="102"/>
      <c r="K81" s="102">
        <v>-16102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</row>
    <row r="82" spans="1:154" ht="15">
      <c r="A82" s="131" t="s">
        <v>207</v>
      </c>
      <c r="B82" s="40"/>
      <c r="C82" s="40"/>
      <c r="D82" s="40"/>
      <c r="E82" s="40"/>
      <c r="F82" s="40"/>
      <c r="G82" s="40"/>
      <c r="H82" s="40"/>
      <c r="I82" s="81">
        <f>SUM(I78:I81)</f>
        <v>-292041</v>
      </c>
      <c r="J82" s="102"/>
      <c r="K82" s="81">
        <f>SUM(K78:K81)</f>
        <v>-370676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</row>
    <row r="83" spans="1:154" ht="15">
      <c r="A83" s="132"/>
      <c r="B83" s="10"/>
      <c r="C83" s="10"/>
      <c r="D83" s="10"/>
      <c r="E83" s="10"/>
      <c r="F83" s="10"/>
      <c r="G83" s="10"/>
      <c r="H83" s="10"/>
      <c r="I83" s="34"/>
      <c r="J83" s="22"/>
      <c r="K83" s="3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</row>
    <row r="84" spans="1:154" ht="15">
      <c r="A84" s="12"/>
      <c r="B84" s="10"/>
      <c r="C84" s="10"/>
      <c r="D84" s="10"/>
      <c r="E84" s="10"/>
      <c r="F84" s="10"/>
      <c r="G84" s="10"/>
      <c r="H84" s="22"/>
      <c r="I84" s="34"/>
      <c r="J84" s="22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</row>
    <row r="85" spans="1:154" ht="15">
      <c r="A85" s="94" t="s">
        <v>208</v>
      </c>
      <c r="B85" s="95"/>
      <c r="C85" s="95"/>
      <c r="D85" s="95"/>
      <c r="E85" s="95"/>
      <c r="F85" s="95"/>
      <c r="G85" s="95"/>
      <c r="H85" s="95"/>
      <c r="I85" s="111"/>
      <c r="J85" s="96"/>
      <c r="K85" s="9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</row>
    <row r="86" spans="1:154" ht="15">
      <c r="A86" s="5"/>
      <c r="B86" s="5"/>
      <c r="C86" s="5"/>
      <c r="D86" s="5"/>
      <c r="E86" s="5"/>
      <c r="F86" s="5"/>
      <c r="G86" s="5"/>
      <c r="H86" s="5"/>
      <c r="I86" s="29"/>
      <c r="J86" s="20"/>
      <c r="K86" s="2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</row>
    <row r="87" spans="1:154" ht="15">
      <c r="A87" s="5" t="s">
        <v>209</v>
      </c>
      <c r="B87" s="5"/>
      <c r="C87" s="5"/>
      <c r="D87" s="5"/>
      <c r="E87" s="5"/>
      <c r="F87" s="5"/>
      <c r="G87" s="5"/>
      <c r="H87" s="5"/>
      <c r="I87" s="97" t="s">
        <v>155</v>
      </c>
      <c r="J87" s="97"/>
      <c r="K87" s="97" t="s">
        <v>156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</row>
    <row r="88" spans="1:154" ht="15">
      <c r="A88" s="5"/>
      <c r="B88" s="5"/>
      <c r="C88" s="5"/>
      <c r="D88" s="5"/>
      <c r="E88" s="5"/>
      <c r="F88" s="5"/>
      <c r="G88" s="5"/>
      <c r="H88" s="5"/>
      <c r="I88" s="29"/>
      <c r="J88" s="20"/>
      <c r="K88" s="2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</row>
    <row r="89" spans="1:154" ht="15">
      <c r="A89" s="5" t="s">
        <v>210</v>
      </c>
      <c r="B89" s="5"/>
      <c r="C89" s="5"/>
      <c r="D89" s="5"/>
      <c r="E89" s="5"/>
      <c r="F89" s="5"/>
      <c r="G89" s="5"/>
      <c r="H89" s="5"/>
      <c r="I89" s="20">
        <v>-105747</v>
      </c>
      <c r="J89" s="20"/>
      <c r="K89" s="20">
        <v>-93978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</row>
    <row r="90" spans="1:154" ht="15">
      <c r="A90" s="5" t="s">
        <v>211</v>
      </c>
      <c r="B90" s="5"/>
      <c r="C90" s="5"/>
      <c r="D90" s="5"/>
      <c r="E90" s="5"/>
      <c r="F90" s="5"/>
      <c r="G90" s="5"/>
      <c r="H90" s="5"/>
      <c r="I90" s="20">
        <v>-190878</v>
      </c>
      <c r="J90" s="20"/>
      <c r="K90" s="20">
        <v>-162065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</row>
    <row r="91" spans="1:154" ht="15">
      <c r="A91" s="5" t="s">
        <v>212</v>
      </c>
      <c r="B91" s="5"/>
      <c r="C91" s="5"/>
      <c r="D91" s="5"/>
      <c r="E91" s="5"/>
      <c r="F91" s="5"/>
      <c r="G91" s="5"/>
      <c r="H91" s="5"/>
      <c r="I91" s="20">
        <v>-289822</v>
      </c>
      <c r="J91" s="20"/>
      <c r="K91" s="20">
        <v>-245465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</row>
    <row r="92" spans="1:154" ht="15">
      <c r="A92" s="5" t="s">
        <v>213</v>
      </c>
      <c r="B92" s="5"/>
      <c r="C92" s="5"/>
      <c r="D92" s="5"/>
      <c r="E92" s="5"/>
      <c r="F92" s="5"/>
      <c r="G92" s="5"/>
      <c r="H92" s="5"/>
      <c r="I92" s="20">
        <v>-230454</v>
      </c>
      <c r="J92" s="20"/>
      <c r="K92" s="20">
        <v>-231452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</row>
    <row r="93" spans="1:154" ht="15">
      <c r="A93" s="5" t="s">
        <v>214</v>
      </c>
      <c r="B93" s="5"/>
      <c r="C93" s="5"/>
      <c r="D93" s="5"/>
      <c r="E93" s="5"/>
      <c r="F93" s="5"/>
      <c r="G93" s="5"/>
      <c r="H93" s="5"/>
      <c r="I93" s="20">
        <v>-177561</v>
      </c>
      <c r="J93" s="20"/>
      <c r="K93" s="20">
        <v>-166484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</row>
    <row r="94" spans="1:154" ht="15">
      <c r="A94" s="5" t="s">
        <v>215</v>
      </c>
      <c r="B94" s="5"/>
      <c r="C94" s="5"/>
      <c r="D94" s="5"/>
      <c r="E94" s="5"/>
      <c r="F94" s="5"/>
      <c r="G94" s="5"/>
      <c r="H94" s="5"/>
      <c r="I94" s="20">
        <v>-16582</v>
      </c>
      <c r="J94" s="20"/>
      <c r="K94" s="20">
        <v>-16400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</row>
    <row r="95" spans="1:154" ht="15">
      <c r="A95" s="5" t="s">
        <v>216</v>
      </c>
      <c r="B95" s="5"/>
      <c r="C95" s="5"/>
      <c r="D95" s="5"/>
      <c r="E95" s="5"/>
      <c r="F95" s="5"/>
      <c r="G95" s="5"/>
      <c r="H95" s="5"/>
      <c r="I95" s="20">
        <v>-112579</v>
      </c>
      <c r="J95" s="20"/>
      <c r="K95" s="20">
        <v>-106343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</row>
    <row r="96" spans="1:154" ht="15">
      <c r="A96" s="5" t="s">
        <v>217</v>
      </c>
      <c r="B96" s="5"/>
      <c r="C96" s="5"/>
      <c r="D96" s="5"/>
      <c r="E96" s="5"/>
      <c r="F96" s="5"/>
      <c r="G96" s="5"/>
      <c r="H96" s="5"/>
      <c r="I96" s="20">
        <v>-56920</v>
      </c>
      <c r="J96" s="20"/>
      <c r="K96" s="20">
        <v>-55164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</row>
    <row r="97" spans="1:154" ht="15">
      <c r="A97" s="5" t="s">
        <v>218</v>
      </c>
      <c r="B97" s="5"/>
      <c r="C97" s="5"/>
      <c r="D97" s="5"/>
      <c r="E97" s="5"/>
      <c r="F97" s="5"/>
      <c r="G97" s="5"/>
      <c r="H97" s="5"/>
      <c r="I97" s="20">
        <v>-131596</v>
      </c>
      <c r="J97" s="20"/>
      <c r="K97" s="20">
        <f>-177045+55164</f>
        <v>-121881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</row>
    <row r="98" spans="1:154" ht="15">
      <c r="A98" s="133" t="s">
        <v>219</v>
      </c>
      <c r="B98" s="134"/>
      <c r="C98" s="134"/>
      <c r="D98" s="134"/>
      <c r="E98" s="134"/>
      <c r="F98" s="134"/>
      <c r="G98" s="134"/>
      <c r="H98" s="134"/>
      <c r="I98" s="33">
        <f>SUM(I89:I97)</f>
        <v>-1312139</v>
      </c>
      <c r="J98" s="127"/>
      <c r="K98" s="33">
        <f>SUM(K89:K97)</f>
        <v>-1199232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</row>
    <row r="99" spans="1:154" ht="15">
      <c r="A99" s="12"/>
      <c r="B99" s="10"/>
      <c r="C99" s="10"/>
      <c r="D99" s="10"/>
      <c r="E99" s="10"/>
      <c r="F99" s="10"/>
      <c r="G99" s="10"/>
      <c r="H99" s="10"/>
      <c r="I99" s="34"/>
      <c r="J99" s="22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</row>
    <row r="100" spans="1:154" ht="15">
      <c r="A100" s="12"/>
      <c r="B100" s="10"/>
      <c r="C100" s="10"/>
      <c r="D100" s="10"/>
      <c r="E100" s="10"/>
      <c r="F100" s="10"/>
      <c r="G100" s="10"/>
      <c r="H100" s="10"/>
      <c r="I100" s="34"/>
      <c r="J100" s="22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</row>
    <row r="101" spans="1:154" ht="15">
      <c r="A101" s="94" t="s">
        <v>220</v>
      </c>
      <c r="B101" s="95"/>
      <c r="C101" s="95"/>
      <c r="D101" s="95"/>
      <c r="E101" s="95"/>
      <c r="F101" s="95"/>
      <c r="G101" s="95"/>
      <c r="H101" s="95"/>
      <c r="I101" s="111"/>
      <c r="J101" s="96"/>
      <c r="K101" s="9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</row>
    <row r="102" spans="1:154" ht="15">
      <c r="A102" s="135"/>
      <c r="B102" s="136"/>
      <c r="C102" s="136"/>
      <c r="D102" s="136"/>
      <c r="E102" s="136"/>
      <c r="F102" s="136"/>
      <c r="G102" s="136"/>
      <c r="H102" s="136"/>
      <c r="I102" s="19"/>
      <c r="J102" s="24"/>
      <c r="K102" s="2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</row>
    <row r="103" spans="1:154" ht="15">
      <c r="A103" s="135"/>
      <c r="B103" s="136"/>
      <c r="C103" s="136"/>
      <c r="D103" s="136"/>
      <c r="E103" s="136"/>
      <c r="F103" s="136"/>
      <c r="G103" s="136"/>
      <c r="H103" s="136"/>
      <c r="I103" s="97" t="s">
        <v>155</v>
      </c>
      <c r="J103" s="97"/>
      <c r="K103" s="97" t="s">
        <v>156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</row>
    <row r="104" spans="1:154" ht="15">
      <c r="A104" s="5"/>
      <c r="B104" s="5"/>
      <c r="C104" s="5"/>
      <c r="D104" s="5"/>
      <c r="E104" s="5"/>
      <c r="F104" s="5"/>
      <c r="G104" s="5"/>
      <c r="H104" s="5"/>
      <c r="I104" s="29"/>
      <c r="J104" s="20"/>
      <c r="K104" s="2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</row>
    <row r="105" spans="1:154" ht="15">
      <c r="A105" s="137" t="s">
        <v>221</v>
      </c>
      <c r="B105" s="137"/>
      <c r="C105" s="137"/>
      <c r="D105" s="137"/>
      <c r="E105" s="137"/>
      <c r="F105" s="137"/>
      <c r="G105" s="116"/>
      <c r="H105" s="116"/>
      <c r="I105" s="29"/>
      <c r="J105" s="20"/>
      <c r="K105" s="2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</row>
    <row r="106" spans="1:154" ht="15">
      <c r="A106" s="138"/>
      <c r="B106" s="138"/>
      <c r="C106" s="138"/>
      <c r="D106" s="137"/>
      <c r="E106" s="137"/>
      <c r="F106" s="138"/>
      <c r="G106" s="137"/>
      <c r="H106" s="137"/>
      <c r="I106" s="29"/>
      <c r="J106" s="20"/>
      <c r="K106" s="2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</row>
    <row r="107" spans="1:154" ht="15">
      <c r="A107" s="138" t="s">
        <v>222</v>
      </c>
      <c r="B107" s="138"/>
      <c r="C107" s="138"/>
      <c r="D107" s="137"/>
      <c r="E107" s="137"/>
      <c r="F107" s="138"/>
      <c r="G107" s="137"/>
      <c r="H107" s="137"/>
      <c r="I107" s="20">
        <v>13</v>
      </c>
      <c r="J107" s="20"/>
      <c r="K107" s="20">
        <v>12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</row>
    <row r="108" spans="1:154" ht="15">
      <c r="A108" s="90" t="s">
        <v>223</v>
      </c>
      <c r="B108" s="90"/>
      <c r="C108" s="90"/>
      <c r="D108" s="139"/>
      <c r="E108" s="139"/>
      <c r="F108" s="90"/>
      <c r="G108" s="140"/>
      <c r="H108" s="140"/>
      <c r="I108" s="20">
        <v>1340</v>
      </c>
      <c r="J108" s="20"/>
      <c r="K108" s="20">
        <v>372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</row>
    <row r="109" spans="1:154" ht="15">
      <c r="A109" s="141" t="s">
        <v>224</v>
      </c>
      <c r="B109" s="141"/>
      <c r="C109" s="141"/>
      <c r="D109" s="142"/>
      <c r="E109" s="142"/>
      <c r="F109" s="141"/>
      <c r="G109" s="143"/>
      <c r="H109" s="143"/>
      <c r="I109" s="33">
        <f>SUM(I107:I108)</f>
        <v>1353</v>
      </c>
      <c r="J109" s="127"/>
      <c r="K109" s="33">
        <f>SUM(K107:K108)</f>
        <v>384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</row>
    <row r="110" spans="1:154" ht="15">
      <c r="A110" s="90"/>
      <c r="B110" s="90"/>
      <c r="C110" s="90"/>
      <c r="D110" s="144"/>
      <c r="E110" s="144"/>
      <c r="F110" s="90"/>
      <c r="G110" s="144"/>
      <c r="H110" s="144"/>
      <c r="I110" s="29"/>
      <c r="J110" s="20"/>
      <c r="K110" s="2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</row>
    <row r="111" spans="1:154" ht="15">
      <c r="A111" s="90"/>
      <c r="B111" s="90"/>
      <c r="C111" s="90"/>
      <c r="D111" s="144"/>
      <c r="E111" s="144"/>
      <c r="F111" s="90"/>
      <c r="G111" s="144"/>
      <c r="H111" s="144"/>
      <c r="I111" s="29"/>
      <c r="J111" s="20"/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</row>
    <row r="112" spans="1:154" ht="15">
      <c r="A112" s="112" t="s">
        <v>225</v>
      </c>
      <c r="B112" s="112"/>
      <c r="C112" s="112"/>
      <c r="D112" s="145"/>
      <c r="E112" s="145"/>
      <c r="F112" s="112"/>
      <c r="G112" s="116"/>
      <c r="H112" s="116"/>
      <c r="I112" s="29"/>
      <c r="J112" s="20"/>
      <c r="K112" s="2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</row>
    <row r="113" spans="1:154" ht="15">
      <c r="A113" s="90"/>
      <c r="B113" s="90"/>
      <c r="C113" s="90"/>
      <c r="D113" s="146"/>
      <c r="E113" s="146"/>
      <c r="F113" s="90"/>
      <c r="G113" s="146"/>
      <c r="H113" s="146"/>
      <c r="I113" s="29"/>
      <c r="J113" s="20"/>
      <c r="K113" s="2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</row>
    <row r="114" spans="1:154" ht="15">
      <c r="A114" s="90" t="s">
        <v>226</v>
      </c>
      <c r="B114" s="90"/>
      <c r="C114" s="90"/>
      <c r="D114" s="146"/>
      <c r="E114" s="146"/>
      <c r="F114" s="90"/>
      <c r="G114" s="146"/>
      <c r="H114" s="146"/>
      <c r="I114" s="20">
        <v>-138</v>
      </c>
      <c r="J114" s="20"/>
      <c r="K114" s="20">
        <v>-180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</row>
    <row r="115" spans="1:154" ht="15">
      <c r="A115" s="90" t="s">
        <v>227</v>
      </c>
      <c r="B115" s="90"/>
      <c r="C115" s="90"/>
      <c r="D115" s="147"/>
      <c r="E115" s="147"/>
      <c r="F115" s="90"/>
      <c r="G115" s="140"/>
      <c r="H115" s="140"/>
      <c r="I115" s="20">
        <v>-1635</v>
      </c>
      <c r="J115" s="20"/>
      <c r="K115" s="20">
        <v>-539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</row>
    <row r="116" spans="1:154" ht="15">
      <c r="A116" s="148" t="s">
        <v>228</v>
      </c>
      <c r="B116" s="148"/>
      <c r="C116" s="148"/>
      <c r="D116" s="149"/>
      <c r="E116" s="149"/>
      <c r="F116" s="148"/>
      <c r="G116" s="150"/>
      <c r="H116" s="150"/>
      <c r="I116" s="33">
        <f>SUM(I114:I115)</f>
        <v>-1773</v>
      </c>
      <c r="J116" s="127"/>
      <c r="K116" s="33">
        <f>SUM(K114:K115)</f>
        <v>-719</v>
      </c>
      <c r="L116" s="20"/>
      <c r="M116" s="20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</row>
    <row r="117" spans="1:154" ht="15">
      <c r="A117" s="12"/>
      <c r="B117" s="10"/>
      <c r="C117" s="10"/>
      <c r="D117" s="10"/>
      <c r="E117" s="10"/>
      <c r="F117" s="10"/>
      <c r="G117" s="10"/>
      <c r="H117" s="10"/>
      <c r="I117" s="34"/>
      <c r="J117" s="22"/>
      <c r="K117" s="2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</row>
    <row r="118" spans="1:154" ht="15">
      <c r="A118" s="5"/>
      <c r="B118" s="5"/>
      <c r="C118" s="5"/>
      <c r="D118" s="5"/>
      <c r="E118" s="5"/>
      <c r="F118" s="5"/>
      <c r="G118" s="5"/>
      <c r="H118" s="5"/>
      <c r="I118" s="29"/>
      <c r="J118" s="20"/>
      <c r="K118" s="2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</row>
    <row r="119" spans="1:13" ht="15">
      <c r="A119" s="151" t="s">
        <v>229</v>
      </c>
      <c r="B119" s="151"/>
      <c r="C119" s="151"/>
      <c r="D119" s="151"/>
      <c r="E119" s="152"/>
      <c r="F119" s="152"/>
      <c r="G119" s="152"/>
      <c r="H119" s="152"/>
      <c r="I119" s="96"/>
      <c r="J119" s="152"/>
      <c r="K119" s="96"/>
      <c r="L119" s="153"/>
      <c r="M119" s="24"/>
    </row>
    <row r="120" spans="1:13" ht="15">
      <c r="A120" s="90"/>
      <c r="B120" s="90"/>
      <c r="C120" s="90"/>
      <c r="D120" s="138"/>
      <c r="E120" s="138"/>
      <c r="F120" s="154"/>
      <c r="G120" s="154"/>
      <c r="H120" s="138"/>
      <c r="I120" s="20"/>
      <c r="J120" s="138"/>
      <c r="K120" s="20"/>
      <c r="L120" s="138"/>
      <c r="M120" s="20"/>
    </row>
    <row r="121" spans="1:13" ht="15">
      <c r="A121" s="90" t="s">
        <v>230</v>
      </c>
      <c r="B121" s="90"/>
      <c r="C121" s="90"/>
      <c r="D121" s="138"/>
      <c r="E121" s="138"/>
      <c r="F121" s="154"/>
      <c r="G121" s="154"/>
      <c r="H121" s="138"/>
      <c r="I121" s="20"/>
      <c r="J121" s="138"/>
      <c r="K121" s="20"/>
      <c r="L121" s="138"/>
      <c r="M121" s="20"/>
    </row>
    <row r="122" spans="1:13" ht="15">
      <c r="A122" s="90" t="s">
        <v>231</v>
      </c>
      <c r="B122" s="90"/>
      <c r="C122" s="90"/>
      <c r="D122" s="138"/>
      <c r="E122" s="138"/>
      <c r="F122" s="154"/>
      <c r="G122" s="154"/>
      <c r="H122" s="138"/>
      <c r="I122" s="20"/>
      <c r="J122" s="138"/>
      <c r="K122" s="20"/>
      <c r="L122" s="138"/>
      <c r="M122" s="20"/>
    </row>
    <row r="123" spans="1:13" ht="15">
      <c r="A123" s="90" t="s">
        <v>232</v>
      </c>
      <c r="B123" s="90"/>
      <c r="C123" s="90"/>
      <c r="D123" s="138"/>
      <c r="E123" s="138"/>
      <c r="F123" s="154"/>
      <c r="G123" s="154"/>
      <c r="H123" s="138"/>
      <c r="I123" s="20"/>
      <c r="J123" s="138"/>
      <c r="K123" s="20"/>
      <c r="L123" s="138"/>
      <c r="M123" s="20"/>
    </row>
    <row r="124" spans="1:13" ht="15">
      <c r="A124" s="90"/>
      <c r="B124" s="90"/>
      <c r="C124" s="90"/>
      <c r="D124" s="138"/>
      <c r="E124" s="138"/>
      <c r="F124" s="154"/>
      <c r="G124" s="154"/>
      <c r="H124" s="138"/>
      <c r="I124" s="20"/>
      <c r="J124" s="138"/>
      <c r="K124" s="20"/>
      <c r="L124" s="138"/>
      <c r="M124" s="20"/>
    </row>
    <row r="125" spans="1:13" ht="15">
      <c r="A125" s="90" t="s">
        <v>233</v>
      </c>
      <c r="B125" s="90"/>
      <c r="C125" s="90"/>
      <c r="D125" s="138"/>
      <c r="E125" s="138"/>
      <c r="F125" s="154"/>
      <c r="G125" s="154"/>
      <c r="H125" s="138"/>
      <c r="I125" s="20"/>
      <c r="J125" s="138"/>
      <c r="K125" s="20"/>
      <c r="L125" s="138"/>
      <c r="M125" s="20"/>
    </row>
    <row r="126" spans="1:13" ht="15">
      <c r="A126" s="90" t="s">
        <v>234</v>
      </c>
      <c r="B126" s="90"/>
      <c r="C126" s="90"/>
      <c r="D126" s="138"/>
      <c r="E126" s="138"/>
      <c r="F126" s="154"/>
      <c r="G126" s="154"/>
      <c r="H126" s="138"/>
      <c r="I126" s="20"/>
      <c r="J126" s="138"/>
      <c r="K126" s="20"/>
      <c r="L126" s="138"/>
      <c r="M126" s="20"/>
    </row>
    <row r="127" spans="1:13" ht="15">
      <c r="A127" s="90"/>
      <c r="B127" s="90"/>
      <c r="C127" s="90"/>
      <c r="D127" s="138"/>
      <c r="E127" s="138"/>
      <c r="F127" s="154"/>
      <c r="G127" s="154"/>
      <c r="H127" s="138"/>
      <c r="I127" s="20"/>
      <c r="J127" s="138"/>
      <c r="K127" s="20"/>
      <c r="L127" s="138"/>
      <c r="M127" s="20"/>
    </row>
    <row r="128" spans="1:13" ht="45">
      <c r="A128" s="155"/>
      <c r="B128" s="156"/>
      <c r="C128" s="156"/>
      <c r="D128" s="5"/>
      <c r="E128" s="157" t="s">
        <v>235</v>
      </c>
      <c r="F128" s="158" t="s">
        <v>236</v>
      </c>
      <c r="G128" s="158" t="s">
        <v>237</v>
      </c>
      <c r="H128" s="157" t="s">
        <v>238</v>
      </c>
      <c r="I128" s="159"/>
      <c r="J128" s="157"/>
      <c r="K128" s="159"/>
      <c r="L128" s="157"/>
      <c r="M128" s="159"/>
    </row>
    <row r="129" spans="1:13" ht="15">
      <c r="A129" s="156"/>
      <c r="B129" s="156"/>
      <c r="C129" s="156"/>
      <c r="D129" s="5"/>
      <c r="E129" s="160"/>
      <c r="F129" s="161"/>
      <c r="G129" s="161"/>
      <c r="H129" s="160"/>
      <c r="I129" s="162"/>
      <c r="J129" s="160"/>
      <c r="K129" s="162"/>
      <c r="L129" s="160"/>
      <c r="M129" s="162"/>
    </row>
    <row r="130" spans="1:13" ht="15">
      <c r="A130" s="163" t="s">
        <v>239</v>
      </c>
      <c r="B130" s="156"/>
      <c r="C130" s="156"/>
      <c r="D130" s="5"/>
      <c r="E130" s="160"/>
      <c r="F130" s="161"/>
      <c r="G130" s="161"/>
      <c r="H130" s="160"/>
      <c r="I130" s="162"/>
      <c r="J130" s="160"/>
      <c r="K130" s="162"/>
      <c r="L130" s="160"/>
      <c r="M130" s="162"/>
    </row>
    <row r="131" spans="1:13" ht="15">
      <c r="A131" s="164" t="s">
        <v>240</v>
      </c>
      <c r="B131" s="156"/>
      <c r="C131" s="156"/>
      <c r="D131" s="5"/>
      <c r="E131" s="160" t="s">
        <v>241</v>
      </c>
      <c r="F131" s="165">
        <v>0.0005</v>
      </c>
      <c r="G131" s="166">
        <v>0.0005</v>
      </c>
      <c r="H131" s="167">
        <v>14</v>
      </c>
      <c r="I131" s="168"/>
      <c r="J131" s="167"/>
      <c r="K131" s="168"/>
      <c r="L131" s="167"/>
      <c r="M131" s="168"/>
    </row>
    <row r="132" spans="1:13" ht="15">
      <c r="A132" s="164" t="s">
        <v>242</v>
      </c>
      <c r="B132" s="156"/>
      <c r="C132" s="156"/>
      <c r="D132" s="5"/>
      <c r="E132" s="160" t="s">
        <v>241</v>
      </c>
      <c r="F132" s="165">
        <v>0.04</v>
      </c>
      <c r="G132" s="166">
        <v>0.04</v>
      </c>
      <c r="H132" s="167">
        <v>40</v>
      </c>
      <c r="I132" s="168"/>
      <c r="J132" s="167"/>
      <c r="K132" s="168"/>
      <c r="L132" s="167"/>
      <c r="M132" s="168"/>
    </row>
    <row r="133" spans="1:13" ht="15">
      <c r="A133" s="164" t="s">
        <v>243</v>
      </c>
      <c r="B133" s="156"/>
      <c r="C133" s="156"/>
      <c r="D133" s="5"/>
      <c r="E133" s="160" t="s">
        <v>241</v>
      </c>
      <c r="F133" s="165">
        <v>0.0002</v>
      </c>
      <c r="G133" s="166">
        <v>0.0002</v>
      </c>
      <c r="H133" s="167">
        <v>50</v>
      </c>
      <c r="I133" s="168"/>
      <c r="J133" s="167"/>
      <c r="K133" s="168"/>
      <c r="L133" s="167"/>
      <c r="M133" s="168"/>
    </row>
    <row r="134" spans="1:13" ht="15">
      <c r="A134" s="164" t="s">
        <v>244</v>
      </c>
      <c r="B134" s="156"/>
      <c r="C134" s="156"/>
      <c r="D134" s="5"/>
      <c r="E134" s="160" t="s">
        <v>245</v>
      </c>
      <c r="F134" s="165">
        <v>0.2</v>
      </c>
      <c r="G134" s="166">
        <v>0.2</v>
      </c>
      <c r="H134" s="167">
        <v>50</v>
      </c>
      <c r="I134" s="168"/>
      <c r="J134" s="167"/>
      <c r="K134" s="168"/>
      <c r="L134" s="167"/>
      <c r="M134" s="168"/>
    </row>
    <row r="135" spans="1:13" ht="15">
      <c r="A135" s="164" t="s">
        <v>246</v>
      </c>
      <c r="B135" s="156"/>
      <c r="C135" s="156"/>
      <c r="D135" s="5"/>
      <c r="E135" s="160" t="s">
        <v>241</v>
      </c>
      <c r="F135" s="165">
        <v>0.0005</v>
      </c>
      <c r="G135" s="166">
        <v>0.0005</v>
      </c>
      <c r="H135" s="167">
        <v>28</v>
      </c>
      <c r="I135" s="168"/>
      <c r="J135" s="167"/>
      <c r="K135" s="168"/>
      <c r="L135" s="167"/>
      <c r="M135" s="168"/>
    </row>
    <row r="136" spans="1:13" s="46" customFormat="1" ht="14.25">
      <c r="A136" s="155" t="s">
        <v>247</v>
      </c>
      <c r="B136" s="156"/>
      <c r="C136" s="156"/>
      <c r="D136" s="7"/>
      <c r="E136" s="160"/>
      <c r="F136" s="161"/>
      <c r="G136" s="169"/>
      <c r="H136" s="170">
        <f>SUM(H131:H135)</f>
        <v>182</v>
      </c>
      <c r="I136" s="171"/>
      <c r="J136" s="170"/>
      <c r="K136" s="171"/>
      <c r="L136" s="170"/>
      <c r="M136" s="171"/>
    </row>
    <row r="137" spans="1:13" ht="15">
      <c r="A137" s="163" t="s">
        <v>248</v>
      </c>
      <c r="B137" s="156"/>
      <c r="C137" s="156"/>
      <c r="D137" s="5"/>
      <c r="E137" s="160"/>
      <c r="F137" s="165"/>
      <c r="G137" s="166"/>
      <c r="H137" s="167"/>
      <c r="I137" s="168"/>
      <c r="J137" s="167"/>
      <c r="K137" s="168"/>
      <c r="L137" s="167"/>
      <c r="M137" s="168"/>
    </row>
    <row r="138" spans="1:13" ht="15">
      <c r="A138" s="164" t="s">
        <v>249</v>
      </c>
      <c r="B138" s="156"/>
      <c r="C138" s="156"/>
      <c r="D138" s="5"/>
      <c r="E138" s="160" t="s">
        <v>241</v>
      </c>
      <c r="F138" s="165">
        <v>1</v>
      </c>
      <c r="G138" s="166">
        <v>1</v>
      </c>
      <c r="H138" s="167">
        <v>1000</v>
      </c>
      <c r="I138" s="168"/>
      <c r="J138" s="167"/>
      <c r="K138" s="168"/>
      <c r="L138" s="167"/>
      <c r="M138" s="168"/>
    </row>
    <row r="139" spans="1:13" ht="15">
      <c r="A139" s="164" t="s">
        <v>250</v>
      </c>
      <c r="B139" s="156"/>
      <c r="C139" s="156"/>
      <c r="D139" s="5"/>
      <c r="E139" s="160" t="s">
        <v>241</v>
      </c>
      <c r="F139" s="165">
        <v>0.995</v>
      </c>
      <c r="G139" s="166">
        <v>0.995</v>
      </c>
      <c r="H139" s="167">
        <v>48059</v>
      </c>
      <c r="I139" s="168"/>
      <c r="J139" s="167"/>
      <c r="K139" s="168"/>
      <c r="L139" s="167"/>
      <c r="M139" s="168"/>
    </row>
    <row r="140" spans="1:13" ht="15">
      <c r="A140" s="164" t="s">
        <v>251</v>
      </c>
      <c r="B140" s="156"/>
      <c r="C140" s="156"/>
      <c r="D140" s="5"/>
      <c r="E140" s="160" t="s">
        <v>241</v>
      </c>
      <c r="F140" s="165">
        <v>0.51</v>
      </c>
      <c r="G140" s="166">
        <v>0.51</v>
      </c>
      <c r="H140" s="167">
        <v>510</v>
      </c>
      <c r="I140" s="168"/>
      <c r="J140" s="167"/>
      <c r="K140" s="168"/>
      <c r="L140" s="167"/>
      <c r="M140" s="168"/>
    </row>
    <row r="141" spans="1:13" ht="15">
      <c r="A141" s="164" t="s">
        <v>252</v>
      </c>
      <c r="B141" s="156"/>
      <c r="C141" s="156"/>
      <c r="D141" s="5"/>
      <c r="E141" s="160" t="s">
        <v>241</v>
      </c>
      <c r="F141" s="165">
        <v>1</v>
      </c>
      <c r="G141" s="166">
        <v>1</v>
      </c>
      <c r="H141" s="167">
        <v>1000</v>
      </c>
      <c r="I141" s="168"/>
      <c r="J141" s="167"/>
      <c r="K141" s="168"/>
      <c r="L141" s="167"/>
      <c r="M141" s="168"/>
    </row>
    <row r="142" spans="1:13" ht="15">
      <c r="A142" s="164" t="s">
        <v>253</v>
      </c>
      <c r="B142" s="156"/>
      <c r="C142" s="156"/>
      <c r="D142" s="5"/>
      <c r="E142" s="160" t="s">
        <v>241</v>
      </c>
      <c r="F142" s="172">
        <v>0.00075</v>
      </c>
      <c r="G142" s="173">
        <v>0.00075</v>
      </c>
      <c r="H142" s="167">
        <v>8</v>
      </c>
      <c r="I142" s="168"/>
      <c r="J142" s="167"/>
      <c r="K142" s="168"/>
      <c r="L142" s="167"/>
      <c r="M142" s="168"/>
    </row>
    <row r="143" spans="1:13" ht="15">
      <c r="A143" s="164" t="s">
        <v>254</v>
      </c>
      <c r="B143" s="156"/>
      <c r="C143" s="156"/>
      <c r="D143" s="5"/>
      <c r="E143" s="160" t="s">
        <v>241</v>
      </c>
      <c r="F143" s="165">
        <v>0.328</v>
      </c>
      <c r="G143" s="166">
        <v>0.328</v>
      </c>
      <c r="H143" s="167">
        <v>1000</v>
      </c>
      <c r="I143" s="168"/>
      <c r="J143" s="167"/>
      <c r="K143" s="174"/>
      <c r="L143" s="167"/>
      <c r="M143" s="168"/>
    </row>
    <row r="144" spans="1:13" ht="15">
      <c r="A144" s="164" t="s">
        <v>255</v>
      </c>
      <c r="B144" s="156"/>
      <c r="C144" s="156"/>
      <c r="D144" s="5"/>
      <c r="E144" s="160" t="s">
        <v>241</v>
      </c>
      <c r="F144" s="165">
        <v>0.023</v>
      </c>
      <c r="G144" s="166">
        <v>0.023</v>
      </c>
      <c r="H144" s="167">
        <v>50</v>
      </c>
      <c r="I144" s="168"/>
      <c r="J144" s="167"/>
      <c r="K144" s="174"/>
      <c r="L144" s="167"/>
      <c r="M144" s="168"/>
    </row>
    <row r="145" spans="1:13" s="46" customFormat="1" ht="15">
      <c r="A145" s="164" t="s">
        <v>256</v>
      </c>
      <c r="B145" s="156"/>
      <c r="C145" s="156"/>
      <c r="D145" s="5"/>
      <c r="E145" s="160" t="s">
        <v>241</v>
      </c>
      <c r="F145" s="165">
        <v>0.049</v>
      </c>
      <c r="G145" s="166">
        <v>0.049</v>
      </c>
      <c r="H145" s="167">
        <v>130</v>
      </c>
      <c r="I145" s="164"/>
      <c r="J145" s="156"/>
      <c r="K145" s="156"/>
      <c r="L145" s="170"/>
      <c r="M145" s="171"/>
    </row>
    <row r="146" spans="1:13" ht="15">
      <c r="A146" s="164" t="s">
        <v>257</v>
      </c>
      <c r="B146" s="156"/>
      <c r="C146" s="156"/>
      <c r="D146" s="5"/>
      <c r="E146" s="160" t="s">
        <v>241</v>
      </c>
      <c r="F146" s="165">
        <v>0.35</v>
      </c>
      <c r="G146" s="166">
        <v>0.35</v>
      </c>
      <c r="H146" s="167">
        <v>3500</v>
      </c>
      <c r="I146" s="164"/>
      <c r="J146" s="156"/>
      <c r="K146" s="156"/>
      <c r="L146" s="175"/>
      <c r="M146" s="175"/>
    </row>
    <row r="147" spans="1:13" ht="14.25">
      <c r="A147" s="155" t="s">
        <v>258</v>
      </c>
      <c r="B147" s="156"/>
      <c r="C147" s="156"/>
      <c r="D147" s="7"/>
      <c r="E147" s="160"/>
      <c r="F147" s="161"/>
      <c r="G147" s="169"/>
      <c r="H147" s="170">
        <f>SUM(H138:H146)</f>
        <v>55257</v>
      </c>
      <c r="I147" s="171"/>
      <c r="J147" s="170"/>
      <c r="K147" s="176"/>
      <c r="L147" s="175"/>
      <c r="M147" s="175"/>
    </row>
    <row r="148" spans="1:13" ht="15">
      <c r="A148" s="148" t="s">
        <v>259</v>
      </c>
      <c r="B148" s="148"/>
      <c r="C148" s="148"/>
      <c r="D148" s="134"/>
      <c r="E148" s="177"/>
      <c r="F148" s="178"/>
      <c r="G148" s="178"/>
      <c r="H148" s="179">
        <f>+H136+H147</f>
        <v>55439</v>
      </c>
      <c r="I148" s="175"/>
      <c r="J148" s="175"/>
      <c r="K148" s="175"/>
      <c r="L148" s="180"/>
      <c r="M148" s="180"/>
    </row>
    <row r="149" spans="1:13" ht="15">
      <c r="A149" s="114"/>
      <c r="B149" s="114"/>
      <c r="C149" s="114"/>
      <c r="D149" s="10"/>
      <c r="E149" s="181"/>
      <c r="F149" s="182"/>
      <c r="G149" s="182"/>
      <c r="H149" s="175"/>
      <c r="I149" s="175"/>
      <c r="J149" s="175"/>
      <c r="K149" s="175"/>
      <c r="L149" s="180"/>
      <c r="M149" s="180"/>
    </row>
    <row r="150" spans="1:13" ht="15">
      <c r="A150" s="183" t="s">
        <v>260</v>
      </c>
      <c r="B150" s="114"/>
      <c r="C150" s="114"/>
      <c r="D150" s="10"/>
      <c r="E150" s="181"/>
      <c r="F150" s="182"/>
      <c r="G150" s="182"/>
      <c r="H150" s="175"/>
      <c r="I150" s="175"/>
      <c r="J150" s="175"/>
      <c r="K150" s="175"/>
      <c r="L150" s="180"/>
      <c r="M150" s="180"/>
    </row>
    <row r="151" spans="1:13" ht="15">
      <c r="A151" s="183" t="s">
        <v>261</v>
      </c>
      <c r="B151" s="114"/>
      <c r="C151" s="114"/>
      <c r="D151" s="10"/>
      <c r="E151" s="181"/>
      <c r="F151" s="182"/>
      <c r="G151" s="182"/>
      <c r="H151" s="175"/>
      <c r="I151" s="175"/>
      <c r="J151" s="175"/>
      <c r="K151" s="175"/>
      <c r="L151" s="180"/>
      <c r="M151" s="180"/>
    </row>
    <row r="152" spans="1:13" ht="15">
      <c r="A152" s="183" t="s">
        <v>262</v>
      </c>
      <c r="B152" s="114"/>
      <c r="C152" s="114"/>
      <c r="D152" s="10"/>
      <c r="E152" s="181"/>
      <c r="F152" s="182"/>
      <c r="G152" s="182"/>
      <c r="H152" s="175"/>
      <c r="I152" s="175"/>
      <c r="J152" s="175"/>
      <c r="K152" s="175"/>
      <c r="M152" s="41"/>
    </row>
    <row r="153" ht="15">
      <c r="A153" s="90" t="s">
        <v>263</v>
      </c>
    </row>
    <row r="154" ht="15">
      <c r="A154" s="90" t="s">
        <v>264</v>
      </c>
    </row>
    <row r="155" ht="15">
      <c r="A155" s="90" t="s">
        <v>265</v>
      </c>
    </row>
    <row r="156" spans="1:154" ht="15">
      <c r="A156" s="5"/>
      <c r="B156" s="5"/>
      <c r="C156" s="5"/>
      <c r="D156" s="5"/>
      <c r="E156" s="5"/>
      <c r="F156" s="5"/>
      <c r="G156" s="5"/>
      <c r="H156" s="5"/>
      <c r="I156" s="29"/>
      <c r="J156" s="5"/>
      <c r="K156" s="29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</row>
    <row r="157" spans="1:154" ht="15">
      <c r="A157" s="94" t="s">
        <v>266</v>
      </c>
      <c r="B157" s="95"/>
      <c r="C157" s="95"/>
      <c r="D157" s="95"/>
      <c r="E157" s="95"/>
      <c r="F157" s="95"/>
      <c r="G157" s="95"/>
      <c r="H157" s="95"/>
      <c r="I157" s="111"/>
      <c r="J157" s="96"/>
      <c r="K157" s="9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</row>
    <row r="158" spans="1:154" ht="15">
      <c r="A158" s="112"/>
      <c r="B158" s="112"/>
      <c r="C158" s="112"/>
      <c r="D158" s="184"/>
      <c r="E158" s="184"/>
      <c r="F158" s="185"/>
      <c r="G158" s="186"/>
      <c r="H158" s="186"/>
      <c r="I158" s="97" t="s">
        <v>155</v>
      </c>
      <c r="J158" s="97"/>
      <c r="K158" s="97" t="s">
        <v>156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</row>
    <row r="159" spans="1:154" ht="15">
      <c r="A159" s="112"/>
      <c r="B159" s="112"/>
      <c r="C159" s="112"/>
      <c r="D159" s="184"/>
      <c r="E159" s="184"/>
      <c r="F159" s="185"/>
      <c r="G159" s="186"/>
      <c r="H159" s="186"/>
      <c r="I159" s="20"/>
      <c r="J159" s="20"/>
      <c r="K159" s="2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</row>
    <row r="160" spans="1:154" ht="15">
      <c r="A160" s="90" t="s">
        <v>267</v>
      </c>
      <c r="B160" s="112"/>
      <c r="C160" s="112"/>
      <c r="D160" s="184"/>
      <c r="E160" s="184"/>
      <c r="F160" s="185"/>
      <c r="G160" s="186"/>
      <c r="H160" s="186"/>
      <c r="I160" s="20"/>
      <c r="J160" s="20"/>
      <c r="K160" s="2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</row>
    <row r="161" spans="1:154" ht="15">
      <c r="A161" s="90"/>
      <c r="B161" s="112"/>
      <c r="C161" s="112"/>
      <c r="D161" s="184"/>
      <c r="E161" s="184"/>
      <c r="F161" s="185"/>
      <c r="G161" s="186"/>
      <c r="H161" s="186"/>
      <c r="I161" s="20"/>
      <c r="J161" s="20"/>
      <c r="K161" s="2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</row>
    <row r="162" spans="1:154" ht="15">
      <c r="A162" s="90" t="s">
        <v>268</v>
      </c>
      <c r="B162" s="112"/>
      <c r="C162" s="112"/>
      <c r="D162" s="184"/>
      <c r="E162" s="184"/>
      <c r="F162" s="185"/>
      <c r="G162" s="186"/>
      <c r="H162" s="186"/>
      <c r="I162" s="20">
        <v>0</v>
      </c>
      <c r="J162" s="20"/>
      <c r="K162" s="20">
        <v>0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</row>
    <row r="163" spans="1:154" ht="15">
      <c r="A163" s="90"/>
      <c r="B163" s="112"/>
      <c r="C163" s="112"/>
      <c r="D163" s="184"/>
      <c r="E163" s="184"/>
      <c r="F163" s="185"/>
      <c r="G163" s="186"/>
      <c r="H163" s="186"/>
      <c r="I163" s="20"/>
      <c r="J163" s="20"/>
      <c r="K163" s="2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</row>
    <row r="164" spans="1:154" ht="15">
      <c r="A164" s="90" t="s">
        <v>269</v>
      </c>
      <c r="B164" s="112"/>
      <c r="C164" s="112"/>
      <c r="D164" s="184"/>
      <c r="E164" s="184"/>
      <c r="F164" s="185"/>
      <c r="G164" s="186"/>
      <c r="H164" s="186"/>
      <c r="I164" s="20"/>
      <c r="J164" s="20"/>
      <c r="K164" s="20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</row>
    <row r="165" spans="1:154" ht="15">
      <c r="A165" s="112"/>
      <c r="B165" s="112"/>
      <c r="C165" s="112"/>
      <c r="D165" s="184"/>
      <c r="E165" s="184"/>
      <c r="F165" s="185"/>
      <c r="G165" s="186"/>
      <c r="H165" s="186"/>
      <c r="I165" s="20"/>
      <c r="J165" s="20"/>
      <c r="K165" s="2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</row>
    <row r="166" spans="1:154" ht="15">
      <c r="A166" s="118" t="s">
        <v>270</v>
      </c>
      <c r="B166" s="118"/>
      <c r="C166" s="118"/>
      <c r="D166" s="119"/>
      <c r="E166" s="119"/>
      <c r="F166" s="119"/>
      <c r="G166" s="5"/>
      <c r="H166" s="5"/>
      <c r="I166" s="187">
        <f>69+118</f>
        <v>187</v>
      </c>
      <c r="J166" s="20"/>
      <c r="K166" s="187">
        <v>69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</row>
    <row r="167" spans="1:154" ht="15">
      <c r="A167" s="118" t="s">
        <v>271</v>
      </c>
      <c r="B167" s="121"/>
      <c r="C167" s="121"/>
      <c r="D167" s="121"/>
      <c r="E167" s="122"/>
      <c r="F167" s="188"/>
      <c r="G167" s="5"/>
      <c r="H167" s="5"/>
      <c r="I167" s="189">
        <f>650-95</f>
        <v>555</v>
      </c>
      <c r="J167" s="20"/>
      <c r="K167" s="189">
        <v>650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</row>
    <row r="168" spans="1:154" ht="15">
      <c r="A168" s="190" t="s">
        <v>272</v>
      </c>
      <c r="B168" s="124"/>
      <c r="C168" s="124"/>
      <c r="D168" s="125"/>
      <c r="E168" s="125"/>
      <c r="F168" s="191"/>
      <c r="G168" s="134"/>
      <c r="H168" s="134"/>
      <c r="I168" s="192">
        <f>SUM(I162:I167)</f>
        <v>742</v>
      </c>
      <c r="J168" s="127"/>
      <c r="K168" s="192">
        <f>SUM(K162:K167)</f>
        <v>719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</row>
    <row r="169" spans="1:154" ht="15">
      <c r="A169" s="128"/>
      <c r="B169" s="128"/>
      <c r="C169" s="128"/>
      <c r="D169" s="193"/>
      <c r="E169" s="193"/>
      <c r="F169" s="193"/>
      <c r="G169" s="5"/>
      <c r="H169" s="5"/>
      <c r="I169" s="194"/>
      <c r="J169" s="20"/>
      <c r="K169" s="19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</row>
    <row r="170" spans="1:154" ht="15">
      <c r="A170" s="118"/>
      <c r="B170" s="118"/>
      <c r="C170" s="118"/>
      <c r="D170" s="196"/>
      <c r="E170" s="197"/>
      <c r="F170" s="138"/>
      <c r="G170" s="5"/>
      <c r="H170" s="5"/>
      <c r="I170" s="198"/>
      <c r="J170" s="20"/>
      <c r="K170" s="199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</row>
    <row r="171" spans="1:154" ht="15">
      <c r="A171" s="118" t="s">
        <v>273</v>
      </c>
      <c r="B171" s="118"/>
      <c r="C171" s="118"/>
      <c r="D171" s="118"/>
      <c r="E171" s="118"/>
      <c r="F171" s="118"/>
      <c r="G171" s="5"/>
      <c r="H171" s="5"/>
      <c r="I171" s="198">
        <v>742</v>
      </c>
      <c r="J171" s="20"/>
      <c r="K171" s="199">
        <f>+K168</f>
        <v>719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</row>
    <row r="172" spans="1:154" ht="15">
      <c r="A172" s="129" t="s">
        <v>274</v>
      </c>
      <c r="B172" s="129"/>
      <c r="C172" s="129"/>
      <c r="D172" s="196"/>
      <c r="E172" s="197"/>
      <c r="F172" s="183"/>
      <c r="G172" s="5"/>
      <c r="H172" s="5"/>
      <c r="I172" s="200">
        <v>742</v>
      </c>
      <c r="J172" s="20"/>
      <c r="K172" s="189">
        <v>719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</row>
    <row r="173" spans="1:154" ht="15">
      <c r="A173" s="190" t="s">
        <v>275</v>
      </c>
      <c r="B173" s="201"/>
      <c r="C173" s="201"/>
      <c r="D173" s="202"/>
      <c r="E173" s="203"/>
      <c r="F173" s="204"/>
      <c r="G173" s="134"/>
      <c r="H173" s="134"/>
      <c r="I173" s="192">
        <f>+I171-I172</f>
        <v>0</v>
      </c>
      <c r="J173" s="127"/>
      <c r="K173" s="205">
        <f>+K171-K172</f>
        <v>0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</row>
    <row r="174" spans="1:154" ht="15">
      <c r="A174" s="5"/>
      <c r="B174" s="5"/>
      <c r="C174" s="5"/>
      <c r="D174" s="5"/>
      <c r="E174" s="5"/>
      <c r="F174" s="5"/>
      <c r="G174" s="5"/>
      <c r="H174" s="5"/>
      <c r="I174" s="29"/>
      <c r="J174" s="20"/>
      <c r="K174" s="20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</row>
    <row r="175" spans="1:154" ht="15">
      <c r="A175" s="133" t="s">
        <v>276</v>
      </c>
      <c r="B175" s="134"/>
      <c r="C175" s="134"/>
      <c r="D175" s="134"/>
      <c r="E175" s="134"/>
      <c r="F175" s="134"/>
      <c r="G175" s="134"/>
      <c r="H175" s="134"/>
      <c r="I175" s="33">
        <f>+I168-I173</f>
        <v>742</v>
      </c>
      <c r="J175" s="127"/>
      <c r="K175" s="127">
        <f>+K168-K173</f>
        <v>719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</row>
    <row r="176" spans="1:154" ht="15">
      <c r="A176" s="5"/>
      <c r="B176" s="5"/>
      <c r="C176" s="5"/>
      <c r="D176" s="5"/>
      <c r="E176" s="5"/>
      <c r="F176" s="5"/>
      <c r="G176" s="5"/>
      <c r="H176" s="5"/>
      <c r="I176" s="29"/>
      <c r="J176" s="20"/>
      <c r="K176" s="20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</row>
    <row r="177" spans="1:154" ht="15">
      <c r="A177" s="94" t="s">
        <v>277</v>
      </c>
      <c r="B177" s="95"/>
      <c r="C177" s="95"/>
      <c r="D177" s="95"/>
      <c r="E177" s="95"/>
      <c r="F177" s="95"/>
      <c r="G177" s="95"/>
      <c r="H177" s="95"/>
      <c r="I177" s="111"/>
      <c r="J177" s="96"/>
      <c r="K177" s="9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</row>
    <row r="178" spans="1:154" ht="15">
      <c r="A178" s="5"/>
      <c r="B178" s="5"/>
      <c r="C178" s="5"/>
      <c r="D178" s="5"/>
      <c r="E178" s="5"/>
      <c r="F178" s="5"/>
      <c r="G178" s="5"/>
      <c r="H178" s="5"/>
      <c r="I178" s="29"/>
      <c r="J178" s="20"/>
      <c r="K178" s="20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</row>
    <row r="179" spans="1:154" ht="15">
      <c r="A179" s="5"/>
      <c r="B179" s="5"/>
      <c r="C179" s="5"/>
      <c r="D179" s="5"/>
      <c r="E179" s="5"/>
      <c r="F179" s="5"/>
      <c r="G179" s="5"/>
      <c r="H179" s="5"/>
      <c r="I179" s="97" t="s">
        <v>155</v>
      </c>
      <c r="J179" s="97"/>
      <c r="K179" s="97" t="s">
        <v>156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</row>
    <row r="180" spans="1:154" ht="15">
      <c r="A180" s="5"/>
      <c r="B180" s="5"/>
      <c r="C180" s="5"/>
      <c r="D180" s="5"/>
      <c r="E180" s="5"/>
      <c r="F180" s="5"/>
      <c r="G180" s="5"/>
      <c r="H180" s="5"/>
      <c r="I180" s="29"/>
      <c r="J180" s="20"/>
      <c r="K180" s="20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</row>
    <row r="181" spans="1:154" ht="15">
      <c r="A181" s="5" t="s">
        <v>278</v>
      </c>
      <c r="B181" s="5"/>
      <c r="C181" s="5"/>
      <c r="D181" s="5"/>
      <c r="E181" s="5"/>
      <c r="F181" s="5"/>
      <c r="G181" s="5"/>
      <c r="H181" s="5"/>
      <c r="I181" s="20">
        <v>189900</v>
      </c>
      <c r="J181" s="20"/>
      <c r="K181" s="20">
        <v>113624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</row>
    <row r="182" spans="1:154" ht="15">
      <c r="A182" s="5" t="s">
        <v>279</v>
      </c>
      <c r="B182" s="5"/>
      <c r="C182" s="5"/>
      <c r="D182" s="5"/>
      <c r="E182" s="5"/>
      <c r="F182" s="5"/>
      <c r="G182" s="5"/>
      <c r="H182" s="5"/>
      <c r="I182" s="20">
        <v>566</v>
      </c>
      <c r="J182" s="20"/>
      <c r="K182" s="20">
        <v>517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</row>
    <row r="183" spans="1:154" ht="15">
      <c r="A183" s="133" t="s">
        <v>280</v>
      </c>
      <c r="B183" s="134"/>
      <c r="C183" s="134"/>
      <c r="D183" s="134"/>
      <c r="E183" s="134"/>
      <c r="F183" s="134"/>
      <c r="G183" s="134"/>
      <c r="H183" s="134"/>
      <c r="I183" s="33">
        <f>+I181-I182</f>
        <v>189334</v>
      </c>
      <c r="J183" s="127"/>
      <c r="K183" s="33">
        <f>+K181-K182</f>
        <v>113107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</row>
    <row r="184" spans="1:154" ht="15">
      <c r="A184" s="5"/>
      <c r="B184" s="5"/>
      <c r="C184" s="5"/>
      <c r="D184" s="5"/>
      <c r="E184" s="5"/>
      <c r="F184" s="5"/>
      <c r="G184" s="5"/>
      <c r="H184" s="5"/>
      <c r="I184" s="29"/>
      <c r="J184" s="20"/>
      <c r="K184" s="20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</row>
    <row r="185" spans="1:154" ht="15">
      <c r="A185" s="5" t="s">
        <v>281</v>
      </c>
      <c r="B185" s="5"/>
      <c r="C185" s="5"/>
      <c r="D185" s="5"/>
      <c r="E185" s="5"/>
      <c r="F185" s="5"/>
      <c r="G185" s="5"/>
      <c r="H185" s="5"/>
      <c r="I185" s="102">
        <v>527</v>
      </c>
      <c r="J185" s="20"/>
      <c r="K185" s="102">
        <v>101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</row>
    <row r="186" spans="1:154" ht="15">
      <c r="A186" s="5"/>
      <c r="B186" s="5"/>
      <c r="C186" s="5"/>
      <c r="D186" s="5"/>
      <c r="E186" s="5"/>
      <c r="F186" s="5"/>
      <c r="G186" s="5"/>
      <c r="H186" s="5"/>
      <c r="I186" s="29"/>
      <c r="J186" s="20"/>
      <c r="K186" s="20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</row>
    <row r="187" spans="1:154" ht="15">
      <c r="A187" s="5" t="s">
        <v>282</v>
      </c>
      <c r="B187" s="5"/>
      <c r="C187" s="5"/>
      <c r="D187" s="5"/>
      <c r="E187" s="5"/>
      <c r="F187" s="5"/>
      <c r="G187" s="5"/>
      <c r="H187" s="5"/>
      <c r="I187" s="29"/>
      <c r="J187" s="20"/>
      <c r="K187" s="20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</row>
    <row r="188" spans="1:154" ht="15">
      <c r="A188" s="40" t="s">
        <v>283</v>
      </c>
      <c r="B188" s="40"/>
      <c r="C188" s="206" t="s">
        <v>284</v>
      </c>
      <c r="D188" s="207" t="s">
        <v>285</v>
      </c>
      <c r="E188" s="206" t="s">
        <v>286</v>
      </c>
      <c r="F188" s="206" t="s">
        <v>287</v>
      </c>
      <c r="G188" s="206" t="s">
        <v>288</v>
      </c>
      <c r="H188" s="206" t="s">
        <v>289</v>
      </c>
      <c r="I188" s="208" t="s">
        <v>290</v>
      </c>
      <c r="J188" s="102"/>
      <c r="K188" s="208" t="s">
        <v>291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</row>
    <row r="189" spans="1:154" ht="15">
      <c r="A189" s="209">
        <v>39082</v>
      </c>
      <c r="B189" s="5"/>
      <c r="C189" s="20">
        <v>149773</v>
      </c>
      <c r="D189" s="210">
        <v>24565</v>
      </c>
      <c r="E189" s="210">
        <v>10068</v>
      </c>
      <c r="F189" s="210">
        <v>83</v>
      </c>
      <c r="G189" s="210">
        <v>1912</v>
      </c>
      <c r="H189" s="210">
        <v>2091</v>
      </c>
      <c r="I189" s="211">
        <v>1408</v>
      </c>
      <c r="J189" s="20"/>
      <c r="K189" s="20">
        <f>SUM(C189:I189)</f>
        <v>189900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</row>
    <row r="190" spans="1:154" ht="15">
      <c r="A190" s="209">
        <v>38717</v>
      </c>
      <c r="B190" s="5"/>
      <c r="C190" s="20">
        <v>94532</v>
      </c>
      <c r="D190" s="210">
        <v>12626</v>
      </c>
      <c r="E190" s="210">
        <v>2380</v>
      </c>
      <c r="F190" s="210">
        <v>1409</v>
      </c>
      <c r="G190" s="210">
        <v>984</v>
      </c>
      <c r="H190" s="210">
        <v>768</v>
      </c>
      <c r="I190" s="211">
        <v>925</v>
      </c>
      <c r="J190" s="20"/>
      <c r="K190" s="20">
        <f>SUM(C190:I190)</f>
        <v>113624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</row>
    <row r="191" spans="1:154" ht="15">
      <c r="A191" s="5"/>
      <c r="B191" s="5"/>
      <c r="C191" s="20"/>
      <c r="D191" s="211"/>
      <c r="E191" s="211"/>
      <c r="F191" s="211"/>
      <c r="G191" s="211"/>
      <c r="H191" s="211"/>
      <c r="I191" s="211"/>
      <c r="J191" s="20"/>
      <c r="K191" s="20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</row>
    <row r="192" spans="1:154" ht="15.75">
      <c r="A192" s="5" t="s">
        <v>445</v>
      </c>
      <c r="B192" s="5"/>
      <c r="C192" s="212"/>
      <c r="D192" s="211"/>
      <c r="E192" s="211"/>
      <c r="F192" s="211"/>
      <c r="G192" s="211"/>
      <c r="H192" s="211"/>
      <c r="I192" s="211"/>
      <c r="J192" s="20"/>
      <c r="K192" s="20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</row>
    <row r="193" spans="1:154" ht="15">
      <c r="A193" s="5" t="s">
        <v>446</v>
      </c>
      <c r="B193" s="5"/>
      <c r="C193" s="20"/>
      <c r="D193" s="211"/>
      <c r="E193" s="211"/>
      <c r="F193" s="211"/>
      <c r="G193" s="211"/>
      <c r="H193" s="211"/>
      <c r="I193" s="211"/>
      <c r="J193" s="20"/>
      <c r="K193" s="20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</row>
    <row r="194" spans="1:154" ht="15">
      <c r="A194" s="5"/>
      <c r="B194" s="5"/>
      <c r="C194" s="5"/>
      <c r="D194" s="5"/>
      <c r="E194" s="5"/>
      <c r="F194" s="5"/>
      <c r="G194" s="5"/>
      <c r="H194" s="5"/>
      <c r="I194" s="29"/>
      <c r="J194" s="20"/>
      <c r="K194" s="20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</row>
    <row r="195" spans="1:154" ht="15">
      <c r="A195" s="94" t="s">
        <v>292</v>
      </c>
      <c r="B195" s="95"/>
      <c r="C195" s="95"/>
      <c r="D195" s="95"/>
      <c r="E195" s="95"/>
      <c r="F195" s="95"/>
      <c r="G195" s="95"/>
      <c r="H195" s="95"/>
      <c r="I195" s="111"/>
      <c r="J195" s="96"/>
      <c r="K195" s="9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</row>
    <row r="196" spans="1:154" ht="15">
      <c r="A196" s="5"/>
      <c r="B196" s="5"/>
      <c r="C196" s="5"/>
      <c r="D196" s="5"/>
      <c r="E196" s="5"/>
      <c r="F196" s="5"/>
      <c r="G196" s="5"/>
      <c r="H196" s="5"/>
      <c r="I196" s="29"/>
      <c r="J196" s="20"/>
      <c r="K196" s="20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</row>
    <row r="197" spans="1:154" ht="15">
      <c r="A197" s="5"/>
      <c r="B197" s="5"/>
      <c r="C197" s="5"/>
      <c r="D197" s="5"/>
      <c r="E197" s="5"/>
      <c r="F197" s="5"/>
      <c r="G197" s="5"/>
      <c r="H197" s="5"/>
      <c r="I197" s="97" t="s">
        <v>155</v>
      </c>
      <c r="J197" s="97"/>
      <c r="K197" s="97" t="s">
        <v>156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</row>
    <row r="198" spans="1:154" ht="15">
      <c r="A198" s="5"/>
      <c r="B198" s="5"/>
      <c r="C198" s="5"/>
      <c r="D198" s="5"/>
      <c r="E198" s="5"/>
      <c r="F198" s="5"/>
      <c r="G198" s="5"/>
      <c r="H198" s="5"/>
      <c r="I198" s="29"/>
      <c r="J198" s="20"/>
      <c r="K198" s="20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</row>
    <row r="199" spans="1:154" ht="15">
      <c r="A199" s="5" t="s">
        <v>293</v>
      </c>
      <c r="B199" s="5"/>
      <c r="C199" s="5"/>
      <c r="D199" s="5"/>
      <c r="E199" s="5"/>
      <c r="F199" s="5"/>
      <c r="G199" s="5"/>
      <c r="H199" s="5"/>
      <c r="I199" s="35">
        <v>109493</v>
      </c>
      <c r="J199" s="20"/>
      <c r="K199" s="35">
        <v>96973</v>
      </c>
      <c r="L199" s="35"/>
      <c r="M199" s="35"/>
      <c r="N199" s="3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</row>
    <row r="200" spans="1:154" ht="15">
      <c r="A200" s="5" t="s">
        <v>294</v>
      </c>
      <c r="B200" s="5"/>
      <c r="C200" s="5"/>
      <c r="D200" s="5"/>
      <c r="E200" s="5"/>
      <c r="F200" s="5"/>
      <c r="G200" s="5"/>
      <c r="H200" s="5"/>
      <c r="I200" s="20">
        <v>-341094</v>
      </c>
      <c r="J200" s="20"/>
      <c r="K200" s="20">
        <v>-298663</v>
      </c>
      <c r="L200" s="36"/>
      <c r="M200" s="36"/>
      <c r="N200" s="36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</row>
    <row r="201" spans="1:154" ht="15">
      <c r="A201" s="134" t="s">
        <v>295</v>
      </c>
      <c r="B201" s="134"/>
      <c r="C201" s="134"/>
      <c r="D201" s="134"/>
      <c r="E201" s="134"/>
      <c r="F201" s="134"/>
      <c r="G201" s="134"/>
      <c r="H201" s="213"/>
      <c r="I201" s="33">
        <f>SUM(I199:I200)</f>
        <v>-231601</v>
      </c>
      <c r="J201" s="127"/>
      <c r="K201" s="33">
        <f>SUM(K199:K200)</f>
        <v>-201690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</row>
    <row r="202" spans="1:154" ht="15">
      <c r="A202" s="5"/>
      <c r="B202" s="5"/>
      <c r="C202" s="5"/>
      <c r="D202" s="5"/>
      <c r="E202" s="5"/>
      <c r="F202" s="5"/>
      <c r="G202" s="5"/>
      <c r="H202" s="5"/>
      <c r="I202" s="29"/>
      <c r="J202" s="20"/>
      <c r="K202" s="20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</row>
    <row r="203" spans="1:154" ht="15">
      <c r="A203" s="5"/>
      <c r="B203" s="5"/>
      <c r="C203" s="5"/>
      <c r="D203" s="5"/>
      <c r="E203" s="5"/>
      <c r="F203" s="5"/>
      <c r="G203" s="5"/>
      <c r="H203" s="5"/>
      <c r="I203" s="29"/>
      <c r="J203" s="20"/>
      <c r="K203" s="20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</row>
    <row r="204" spans="1:154" ht="15">
      <c r="A204" s="5" t="s">
        <v>296</v>
      </c>
      <c r="B204" s="5"/>
      <c r="C204" s="5"/>
      <c r="D204" s="5"/>
      <c r="E204" s="5"/>
      <c r="F204" s="5"/>
      <c r="G204" s="5"/>
      <c r="H204" s="5"/>
      <c r="I204" s="29"/>
      <c r="J204" s="20"/>
      <c r="K204" s="20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</row>
    <row r="205" spans="1:154" ht="15">
      <c r="A205" s="5" t="s">
        <v>297</v>
      </c>
      <c r="B205" s="5"/>
      <c r="C205" s="5"/>
      <c r="D205" s="5"/>
      <c r="E205" s="5"/>
      <c r="F205" s="5"/>
      <c r="G205" s="5"/>
      <c r="H205" s="5"/>
      <c r="I205" s="29"/>
      <c r="J205" s="20"/>
      <c r="K205" s="20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</row>
    <row r="206" spans="1:154" ht="15">
      <c r="A206" s="5" t="s">
        <v>298</v>
      </c>
      <c r="B206" s="5"/>
      <c r="C206" s="5"/>
      <c r="D206" s="5"/>
      <c r="E206" s="5"/>
      <c r="F206" s="5"/>
      <c r="G206" s="5"/>
      <c r="H206" s="5"/>
      <c r="I206" s="29"/>
      <c r="J206" s="20"/>
      <c r="K206" s="20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</row>
    <row r="207" spans="1:154" ht="15">
      <c r="A207" s="5" t="s">
        <v>299</v>
      </c>
      <c r="B207" s="5"/>
      <c r="C207" s="5"/>
      <c r="D207" s="5"/>
      <c r="E207" s="5"/>
      <c r="F207" s="5"/>
      <c r="G207" s="5"/>
      <c r="H207" s="5"/>
      <c r="I207" s="29"/>
      <c r="J207" s="20"/>
      <c r="K207" s="20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</row>
    <row r="208" spans="1:154" ht="15">
      <c r="A208" s="5"/>
      <c r="B208" s="5"/>
      <c r="C208" s="5"/>
      <c r="D208" s="5"/>
      <c r="E208" s="5"/>
      <c r="F208" s="5"/>
      <c r="G208" s="5"/>
      <c r="H208" s="5"/>
      <c r="I208" s="29"/>
      <c r="J208" s="20"/>
      <c r="K208" s="20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</row>
    <row r="209" spans="1:154" ht="15">
      <c r="A209" s="5" t="s">
        <v>300</v>
      </c>
      <c r="B209" s="5"/>
      <c r="C209" s="5"/>
      <c r="D209" s="5"/>
      <c r="E209" s="5"/>
      <c r="F209" s="5"/>
      <c r="G209" s="5"/>
      <c r="H209" s="5"/>
      <c r="I209" s="29"/>
      <c r="J209" s="20"/>
      <c r="K209" s="20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</row>
    <row r="210" spans="1:154" ht="15">
      <c r="A210" s="5"/>
      <c r="B210" s="5"/>
      <c r="C210" s="5"/>
      <c r="D210" s="5"/>
      <c r="E210" s="5"/>
      <c r="F210" s="5"/>
      <c r="G210" s="5"/>
      <c r="H210" s="5"/>
      <c r="I210" s="29"/>
      <c r="J210" s="20"/>
      <c r="K210" s="20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</row>
    <row r="211" spans="1:154" ht="15">
      <c r="A211" s="87" t="s">
        <v>301</v>
      </c>
      <c r="B211" s="5"/>
      <c r="C211" s="5"/>
      <c r="D211" s="5"/>
      <c r="E211" s="5"/>
      <c r="F211" s="5"/>
      <c r="G211" s="5"/>
      <c r="H211" s="5"/>
      <c r="I211" s="29"/>
      <c r="J211" s="20"/>
      <c r="K211" s="20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</row>
    <row r="212" spans="1:154" ht="15">
      <c r="A212" s="5" t="s">
        <v>302</v>
      </c>
      <c r="B212" s="5"/>
      <c r="C212" s="5"/>
      <c r="D212" s="5"/>
      <c r="E212" s="5"/>
      <c r="F212" s="5"/>
      <c r="G212" s="5"/>
      <c r="H212" s="5"/>
      <c r="I212" s="29"/>
      <c r="J212" s="20"/>
      <c r="K212" s="20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</row>
    <row r="213" spans="1:154" ht="15">
      <c r="A213" s="5" t="s">
        <v>303</v>
      </c>
      <c r="B213" s="5"/>
      <c r="C213" s="5"/>
      <c r="D213" s="5"/>
      <c r="E213" s="5"/>
      <c r="F213" s="5"/>
      <c r="G213" s="5"/>
      <c r="H213" s="5"/>
      <c r="I213" s="29"/>
      <c r="J213" s="20"/>
      <c r="K213" s="20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</row>
    <row r="214" spans="1:154" ht="15">
      <c r="A214" s="5" t="s">
        <v>304</v>
      </c>
      <c r="B214" s="5"/>
      <c r="C214" s="5"/>
      <c r="D214" s="5"/>
      <c r="E214" s="5"/>
      <c r="F214" s="5"/>
      <c r="G214" s="5"/>
      <c r="H214" s="5"/>
      <c r="I214" s="29"/>
      <c r="J214" s="20"/>
      <c r="K214" s="20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</row>
    <row r="215" spans="1:154" ht="15">
      <c r="A215" s="5"/>
      <c r="B215" s="5"/>
      <c r="C215" s="5"/>
      <c r="D215" s="5"/>
      <c r="E215" s="5"/>
      <c r="F215" s="5"/>
      <c r="G215" s="5"/>
      <c r="H215" s="5"/>
      <c r="I215" s="29"/>
      <c r="J215" s="20"/>
      <c r="K215" s="20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</row>
    <row r="216" spans="1:154" ht="15">
      <c r="A216" s="87" t="s">
        <v>305</v>
      </c>
      <c r="B216" s="5"/>
      <c r="C216" s="5"/>
      <c r="D216" s="5"/>
      <c r="E216" s="5"/>
      <c r="F216" s="5"/>
      <c r="G216" s="5"/>
      <c r="H216" s="5"/>
      <c r="I216" s="29"/>
      <c r="J216" s="20"/>
      <c r="K216" s="20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</row>
    <row r="217" spans="1:154" ht="15">
      <c r="A217" s="5" t="s">
        <v>306</v>
      </c>
      <c r="B217" s="5"/>
      <c r="C217" s="5"/>
      <c r="D217" s="5"/>
      <c r="E217" s="5"/>
      <c r="F217" s="5"/>
      <c r="G217" s="5"/>
      <c r="H217" s="5"/>
      <c r="I217" s="29"/>
      <c r="J217" s="20"/>
      <c r="K217" s="20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</row>
    <row r="218" spans="1:154" ht="15">
      <c r="A218" s="5" t="s">
        <v>307</v>
      </c>
      <c r="B218" s="5"/>
      <c r="C218" s="5"/>
      <c r="D218" s="5"/>
      <c r="E218" s="5"/>
      <c r="F218" s="5"/>
      <c r="G218" s="5"/>
      <c r="H218" s="5"/>
      <c r="I218" s="29"/>
      <c r="J218" s="20"/>
      <c r="K218" s="20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</row>
    <row r="219" spans="1:154" ht="15">
      <c r="A219" s="5" t="s">
        <v>308</v>
      </c>
      <c r="B219" s="5"/>
      <c r="C219" s="5"/>
      <c r="D219" s="5"/>
      <c r="E219" s="5"/>
      <c r="F219" s="5"/>
      <c r="G219" s="5"/>
      <c r="H219" s="5"/>
      <c r="I219" s="29"/>
      <c r="J219" s="20"/>
      <c r="K219" s="20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</row>
    <row r="220" spans="1:154" ht="15">
      <c r="A220" s="5"/>
      <c r="B220" s="5"/>
      <c r="C220" s="5"/>
      <c r="D220" s="5"/>
      <c r="E220" s="5"/>
      <c r="F220" s="5"/>
      <c r="G220" s="5"/>
      <c r="H220" s="5"/>
      <c r="I220" s="29"/>
      <c r="J220" s="20"/>
      <c r="K220" s="20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</row>
    <row r="221" spans="1:154" ht="15">
      <c r="A221" s="94" t="s">
        <v>309</v>
      </c>
      <c r="B221" s="95"/>
      <c r="C221" s="95"/>
      <c r="D221" s="95"/>
      <c r="E221" s="95"/>
      <c r="F221" s="95"/>
      <c r="G221" s="95"/>
      <c r="H221" s="95"/>
      <c r="I221" s="111"/>
      <c r="J221" s="96"/>
      <c r="K221" s="9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</row>
    <row r="222" spans="1:154" ht="15">
      <c r="A222" s="5"/>
      <c r="B222" s="5"/>
      <c r="C222" s="5"/>
      <c r="D222" s="5"/>
      <c r="E222" s="5"/>
      <c r="F222" s="5"/>
      <c r="G222" s="5"/>
      <c r="H222" s="5"/>
      <c r="I222" s="29"/>
      <c r="J222" s="20"/>
      <c r="K222" s="20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</row>
    <row r="223" spans="1:154" ht="15">
      <c r="A223" s="5"/>
      <c r="B223" s="5"/>
      <c r="C223" s="5"/>
      <c r="D223" s="5"/>
      <c r="E223" s="5"/>
      <c r="F223" s="5"/>
      <c r="G223" s="5"/>
      <c r="H223" s="5"/>
      <c r="I223" s="97" t="s">
        <v>155</v>
      </c>
      <c r="J223" s="97"/>
      <c r="K223" s="97" t="s">
        <v>156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</row>
    <row r="224" spans="1:154" ht="15">
      <c r="A224" s="5"/>
      <c r="B224" s="5"/>
      <c r="C224" s="5"/>
      <c r="D224" s="5"/>
      <c r="E224" s="5"/>
      <c r="F224" s="5"/>
      <c r="G224" s="5"/>
      <c r="H224" s="5"/>
      <c r="I224" s="29"/>
      <c r="J224" s="20"/>
      <c r="K224" s="20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</row>
    <row r="225" spans="1:154" ht="15">
      <c r="A225" s="5" t="s">
        <v>310</v>
      </c>
      <c r="B225" s="5"/>
      <c r="C225" s="5"/>
      <c r="D225" s="5"/>
      <c r="E225" s="5"/>
      <c r="F225" s="5"/>
      <c r="G225" s="5"/>
      <c r="H225" s="5"/>
      <c r="I225" s="29"/>
      <c r="J225" s="20"/>
      <c r="K225" s="20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</row>
    <row r="226" spans="1:154" ht="15">
      <c r="A226" s="5"/>
      <c r="B226" s="5" t="s">
        <v>311</v>
      </c>
      <c r="C226" s="5"/>
      <c r="D226" s="5"/>
      <c r="E226" s="5"/>
      <c r="F226" s="5"/>
      <c r="G226" s="5"/>
      <c r="H226" s="5"/>
      <c r="I226" s="20">
        <v>10678</v>
      </c>
      <c r="J226" s="20"/>
      <c r="K226" s="20">
        <v>12150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</row>
    <row r="227" spans="1:154" ht="15">
      <c r="A227" s="5"/>
      <c r="B227" s="5" t="s">
        <v>312</v>
      </c>
      <c r="C227" s="5"/>
      <c r="D227" s="5"/>
      <c r="E227" s="5"/>
      <c r="F227" s="5"/>
      <c r="G227" s="5"/>
      <c r="H227" s="5"/>
      <c r="I227" s="20">
        <v>645</v>
      </c>
      <c r="J227" s="20"/>
      <c r="K227" s="20">
        <v>770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</row>
    <row r="228" spans="1:154" ht="15">
      <c r="A228" s="5"/>
      <c r="B228" s="5" t="s">
        <v>313</v>
      </c>
      <c r="C228" s="5"/>
      <c r="D228" s="5"/>
      <c r="E228" s="5"/>
      <c r="F228" s="5"/>
      <c r="G228" s="5"/>
      <c r="H228" s="5"/>
      <c r="I228" s="20">
        <v>1276</v>
      </c>
      <c r="J228" s="20"/>
      <c r="K228" s="20">
        <v>690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</row>
    <row r="229" spans="1:154" ht="15">
      <c r="A229" s="40"/>
      <c r="B229" s="40" t="s">
        <v>314</v>
      </c>
      <c r="C229" s="40"/>
      <c r="D229" s="40"/>
      <c r="E229" s="40"/>
      <c r="F229" s="40"/>
      <c r="G229" s="40"/>
      <c r="H229" s="40"/>
      <c r="I229" s="102">
        <f>SUM(I226:I228)</f>
        <v>12599</v>
      </c>
      <c r="J229" s="102"/>
      <c r="K229" s="102">
        <f>SUM(K226:K228)</f>
        <v>13610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</row>
    <row r="230" spans="1:154" ht="15">
      <c r="A230" s="5" t="s">
        <v>315</v>
      </c>
      <c r="B230" s="5"/>
      <c r="C230" s="5"/>
      <c r="D230" s="5"/>
      <c r="E230" s="5"/>
      <c r="F230" s="5"/>
      <c r="G230" s="5"/>
      <c r="H230" s="5"/>
      <c r="I230" s="29"/>
      <c r="J230" s="20"/>
      <c r="K230" s="20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</row>
    <row r="231" spans="1:154" ht="15">
      <c r="A231" s="5"/>
      <c r="B231" s="5" t="s">
        <v>316</v>
      </c>
      <c r="C231" s="5"/>
      <c r="D231" s="5"/>
      <c r="E231" s="5"/>
      <c r="F231" s="5"/>
      <c r="G231" s="5"/>
      <c r="H231" s="5"/>
      <c r="I231" s="29"/>
      <c r="J231" s="20"/>
      <c r="K231" s="20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</row>
    <row r="232" spans="1:154" ht="15">
      <c r="A232" s="5"/>
      <c r="B232" s="5" t="s">
        <v>317</v>
      </c>
      <c r="C232" s="5"/>
      <c r="D232" s="5"/>
      <c r="E232" s="5"/>
      <c r="F232" s="5"/>
      <c r="G232" s="5"/>
      <c r="H232" s="5"/>
      <c r="I232" s="20">
        <v>11683</v>
      </c>
      <c r="J232" s="20"/>
      <c r="K232" s="20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</row>
    <row r="233" spans="1:154" ht="15">
      <c r="A233" s="5"/>
      <c r="B233" s="5" t="s">
        <v>318</v>
      </c>
      <c r="C233" s="5"/>
      <c r="D233" s="5"/>
      <c r="E233" s="5"/>
      <c r="F233" s="5"/>
      <c r="G233" s="5"/>
      <c r="H233" s="5"/>
      <c r="I233" s="20">
        <v>9371</v>
      </c>
      <c r="J233" s="20"/>
      <c r="K233" s="20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</row>
    <row r="234" spans="1:154" ht="15">
      <c r="A234" s="5"/>
      <c r="B234" s="5" t="s">
        <v>319</v>
      </c>
      <c r="C234" s="5"/>
      <c r="D234" s="5"/>
      <c r="E234" s="5"/>
      <c r="F234" s="5"/>
      <c r="G234" s="5"/>
      <c r="H234" s="5"/>
      <c r="I234" s="20">
        <f>15791-11683</f>
        <v>4108</v>
      </c>
      <c r="J234" s="20"/>
      <c r="K234" s="20">
        <v>7296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</row>
    <row r="235" spans="1:154" ht="15">
      <c r="A235" s="5"/>
      <c r="B235" s="5" t="s">
        <v>320</v>
      </c>
      <c r="C235" s="5"/>
      <c r="D235" s="5"/>
      <c r="E235" s="5"/>
      <c r="F235" s="5"/>
      <c r="G235" s="5"/>
      <c r="H235" s="5"/>
      <c r="I235" s="20">
        <f>23-18</f>
        <v>5</v>
      </c>
      <c r="J235" s="20"/>
      <c r="K235" s="20">
        <v>23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</row>
    <row r="236" spans="1:154" ht="15">
      <c r="A236" s="5"/>
      <c r="B236" s="5" t="s">
        <v>321</v>
      </c>
      <c r="C236" s="5"/>
      <c r="D236" s="5"/>
      <c r="E236" s="5"/>
      <c r="F236" s="5"/>
      <c r="G236" s="5"/>
      <c r="H236" s="5"/>
      <c r="I236" s="20">
        <f>SUM(I232:I235)</f>
        <v>25167</v>
      </c>
      <c r="J236" s="20"/>
      <c r="K236" s="20">
        <f>SUM(K231:K235)</f>
        <v>7319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</row>
    <row r="237" spans="1:154" ht="15">
      <c r="A237" s="133" t="s">
        <v>322</v>
      </c>
      <c r="B237" s="134"/>
      <c r="C237" s="134"/>
      <c r="D237" s="134"/>
      <c r="E237" s="134"/>
      <c r="F237" s="134"/>
      <c r="G237" s="134"/>
      <c r="H237" s="134"/>
      <c r="I237" s="33">
        <f>I229+I236</f>
        <v>37766</v>
      </c>
      <c r="J237" s="33"/>
      <c r="K237" s="33">
        <f>K229+K236</f>
        <v>20929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</row>
    <row r="238" spans="1:154" ht="15">
      <c r="A238" s="12"/>
      <c r="B238" s="10"/>
      <c r="C238" s="10"/>
      <c r="D238" s="10"/>
      <c r="E238" s="10"/>
      <c r="F238" s="10"/>
      <c r="G238" s="10"/>
      <c r="H238" s="10"/>
      <c r="I238" s="34"/>
      <c r="J238" s="34"/>
      <c r="K238" s="3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</row>
    <row r="239" spans="1:154" ht="15">
      <c r="A239" s="5"/>
      <c r="B239" s="5"/>
      <c r="C239" s="5"/>
      <c r="D239" s="5"/>
      <c r="E239" s="5"/>
      <c r="F239" s="5"/>
      <c r="G239" s="5"/>
      <c r="H239" s="5"/>
      <c r="I239" s="29"/>
      <c r="J239" s="20"/>
      <c r="K239" s="20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</row>
    <row r="240" spans="1:154" ht="15">
      <c r="A240" s="214" t="s">
        <v>323</v>
      </c>
      <c r="B240" s="95"/>
      <c r="C240" s="95"/>
      <c r="D240" s="95"/>
      <c r="E240" s="95"/>
      <c r="F240" s="95"/>
      <c r="G240" s="95"/>
      <c r="H240" s="95"/>
      <c r="I240" s="111"/>
      <c r="J240" s="96"/>
      <c r="K240" s="9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</row>
    <row r="241" spans="1:154" ht="15">
      <c r="A241" s="5"/>
      <c r="B241" s="5"/>
      <c r="C241" s="5"/>
      <c r="D241" s="5"/>
      <c r="E241" s="5"/>
      <c r="F241" s="5"/>
      <c r="G241" s="5"/>
      <c r="H241" s="5"/>
      <c r="I241" s="29"/>
      <c r="J241" s="20"/>
      <c r="K241" s="20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</row>
    <row r="242" spans="1:154" ht="15">
      <c r="A242" s="5"/>
      <c r="B242" s="5"/>
      <c r="C242" s="5"/>
      <c r="D242" s="5"/>
      <c r="E242" s="5"/>
      <c r="F242" s="5"/>
      <c r="G242" s="5"/>
      <c r="H242" s="5"/>
      <c r="I242" s="97" t="s">
        <v>155</v>
      </c>
      <c r="J242" s="97"/>
      <c r="K242" s="97" t="s">
        <v>156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</row>
    <row r="243" spans="1:154" ht="15">
      <c r="A243" s="5"/>
      <c r="B243" s="5"/>
      <c r="C243" s="5"/>
      <c r="D243" s="5"/>
      <c r="E243" s="5"/>
      <c r="F243" s="5"/>
      <c r="G243" s="5"/>
      <c r="H243" s="5"/>
      <c r="I243" s="29"/>
      <c r="J243" s="20"/>
      <c r="K243" s="20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</row>
    <row r="244" spans="1:154" ht="15">
      <c r="A244" s="5" t="s">
        <v>68</v>
      </c>
      <c r="B244" s="5"/>
      <c r="C244" s="5"/>
      <c r="D244" s="5"/>
      <c r="E244" s="5"/>
      <c r="F244" s="5"/>
      <c r="G244" s="5"/>
      <c r="H244" s="5"/>
      <c r="I244" s="20">
        <v>1073593</v>
      </c>
      <c r="J244" s="20"/>
      <c r="K244" s="20">
        <v>1160695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</row>
    <row r="245" spans="1:154" ht="15">
      <c r="A245" s="5" t="s">
        <v>324</v>
      </c>
      <c r="B245" s="5"/>
      <c r="C245" s="5"/>
      <c r="D245" s="5"/>
      <c r="E245" s="5"/>
      <c r="F245" s="5"/>
      <c r="G245" s="5"/>
      <c r="H245" s="5"/>
      <c r="I245" s="20">
        <v>-1841</v>
      </c>
      <c r="J245" s="20"/>
      <c r="K245" s="20">
        <v>41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</row>
    <row r="246" spans="1:154" ht="15">
      <c r="A246" s="5" t="s">
        <v>70</v>
      </c>
      <c r="B246" s="5"/>
      <c r="C246" s="5"/>
      <c r="D246" s="5"/>
      <c r="E246" s="5"/>
      <c r="F246" s="5"/>
      <c r="G246" s="5"/>
      <c r="H246" s="5"/>
      <c r="I246" s="20">
        <v>11</v>
      </c>
      <c r="J246" s="20"/>
      <c r="K246" s="20">
        <v>11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</row>
    <row r="247" spans="1:154" ht="15">
      <c r="A247" s="133" t="s">
        <v>71</v>
      </c>
      <c r="B247" s="134"/>
      <c r="C247" s="134"/>
      <c r="D247" s="134"/>
      <c r="E247" s="134"/>
      <c r="F247" s="134"/>
      <c r="G247" s="134"/>
      <c r="H247" s="134"/>
      <c r="I247" s="33">
        <f>SUM(I244:I246)</f>
        <v>1071763</v>
      </c>
      <c r="J247" s="127"/>
      <c r="K247" s="33">
        <f>SUM(K244:K246)</f>
        <v>1160747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</row>
    <row r="248" spans="1:154" ht="15">
      <c r="A248" s="5"/>
      <c r="B248" s="5"/>
      <c r="C248" s="5"/>
      <c r="D248" s="5"/>
      <c r="E248" s="5"/>
      <c r="F248" s="5"/>
      <c r="G248" s="5"/>
      <c r="H248" s="5"/>
      <c r="I248" s="29"/>
      <c r="J248" s="20"/>
      <c r="K248" s="20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</row>
    <row r="249" spans="1:154" ht="15">
      <c r="A249" s="5" t="s">
        <v>325</v>
      </c>
      <c r="B249" s="5"/>
      <c r="C249" s="5"/>
      <c r="D249" s="5"/>
      <c r="E249" s="5"/>
      <c r="F249" s="5"/>
      <c r="G249" s="5"/>
      <c r="H249" s="5"/>
      <c r="I249" s="29"/>
      <c r="J249" s="20"/>
      <c r="K249" s="20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</row>
    <row r="250" spans="1:154" ht="15">
      <c r="A250" s="5" t="s">
        <v>326</v>
      </c>
      <c r="B250" s="5"/>
      <c r="C250" s="5"/>
      <c r="D250" s="5"/>
      <c r="E250" s="5"/>
      <c r="F250" s="5"/>
      <c r="G250" s="5"/>
      <c r="H250" s="5"/>
      <c r="I250" s="29"/>
      <c r="J250" s="20"/>
      <c r="K250" s="20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</row>
    <row r="251" spans="1:154" ht="15">
      <c r="A251" s="5" t="s">
        <v>327</v>
      </c>
      <c r="B251" s="5"/>
      <c r="C251" s="5"/>
      <c r="D251" s="5"/>
      <c r="E251" s="5"/>
      <c r="F251" s="5"/>
      <c r="G251" s="5"/>
      <c r="H251" s="5"/>
      <c r="I251" s="29"/>
      <c r="J251" s="20"/>
      <c r="K251" s="20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</row>
    <row r="252" spans="1:154" ht="15">
      <c r="A252" s="134" t="s">
        <v>328</v>
      </c>
      <c r="B252" s="134"/>
      <c r="C252" s="134"/>
      <c r="D252" s="134"/>
      <c r="E252" s="134"/>
      <c r="F252" s="134"/>
      <c r="G252" s="134"/>
      <c r="H252" s="134"/>
      <c r="I252" s="33">
        <f>SUM(I250:I251)</f>
        <v>0</v>
      </c>
      <c r="J252" s="127"/>
      <c r="K252" s="127">
        <f>SUM(K250:K251)</f>
        <v>0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</row>
    <row r="253" spans="1:154" ht="15">
      <c r="A253" s="5" t="s">
        <v>329</v>
      </c>
      <c r="B253" s="5"/>
      <c r="C253" s="5"/>
      <c r="D253" s="5"/>
      <c r="E253" s="5"/>
      <c r="F253" s="5"/>
      <c r="G253" s="5"/>
      <c r="H253" s="5"/>
      <c r="I253" s="29"/>
      <c r="J253" s="20"/>
      <c r="K253" s="20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</row>
    <row r="254" spans="1:154" ht="15">
      <c r="A254" s="5"/>
      <c r="B254" s="5"/>
      <c r="C254" s="5"/>
      <c r="D254" s="5"/>
      <c r="E254" s="5"/>
      <c r="F254" s="5"/>
      <c r="G254" s="5"/>
      <c r="H254" s="5"/>
      <c r="I254" s="29"/>
      <c r="J254" s="20"/>
      <c r="K254" s="20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</row>
    <row r="255" spans="1:154" ht="15">
      <c r="A255" s="5" t="s">
        <v>442</v>
      </c>
      <c r="B255" s="5"/>
      <c r="C255" s="5"/>
      <c r="D255" s="5"/>
      <c r="E255" s="5"/>
      <c r="F255" s="5"/>
      <c r="G255" s="5"/>
      <c r="H255" s="5"/>
      <c r="I255" s="29"/>
      <c r="J255" s="20"/>
      <c r="K255" s="20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</row>
    <row r="256" spans="1:154" ht="15">
      <c r="A256" s="5" t="s">
        <v>443</v>
      </c>
      <c r="B256" s="5"/>
      <c r="C256" s="5"/>
      <c r="D256" s="5"/>
      <c r="E256" s="5"/>
      <c r="F256" s="5"/>
      <c r="G256" s="5"/>
      <c r="H256" s="5"/>
      <c r="I256" s="29"/>
      <c r="J256" s="20"/>
      <c r="K256" s="20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</row>
    <row r="257" spans="1:154" ht="15">
      <c r="A257" s="5" t="s">
        <v>444</v>
      </c>
      <c r="B257" s="5"/>
      <c r="C257" s="5"/>
      <c r="D257" s="5"/>
      <c r="E257" s="5"/>
      <c r="F257" s="5"/>
      <c r="G257" s="5"/>
      <c r="H257" s="5"/>
      <c r="I257" s="29"/>
      <c r="J257" s="20"/>
      <c r="K257" s="20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</row>
    <row r="258" spans="2:154" ht="15">
      <c r="B258" s="5"/>
      <c r="C258" s="5"/>
      <c r="D258" s="5"/>
      <c r="E258" s="5"/>
      <c r="F258" s="5"/>
      <c r="G258" s="5"/>
      <c r="H258" s="5"/>
      <c r="I258" s="29"/>
      <c r="J258" s="20"/>
      <c r="K258" s="20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</row>
    <row r="259" spans="1:154" ht="15">
      <c r="A259" s="94" t="s">
        <v>330</v>
      </c>
      <c r="B259" s="95"/>
      <c r="C259" s="95"/>
      <c r="D259" s="95"/>
      <c r="E259" s="95"/>
      <c r="F259" s="95"/>
      <c r="G259" s="95"/>
      <c r="H259" s="95"/>
      <c r="I259" s="111"/>
      <c r="J259" s="96"/>
      <c r="K259" s="9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</row>
    <row r="260" spans="1:154" ht="15">
      <c r="A260" s="5"/>
      <c r="B260" s="5"/>
      <c r="C260" s="5"/>
      <c r="D260" s="5"/>
      <c r="E260" s="5"/>
      <c r="F260" s="5"/>
      <c r="G260" s="5"/>
      <c r="H260" s="5"/>
      <c r="I260" s="29"/>
      <c r="J260" s="20"/>
      <c r="K260" s="20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</row>
    <row r="261" spans="1:154" ht="15">
      <c r="A261" s="5"/>
      <c r="B261" s="5"/>
      <c r="C261" s="5"/>
      <c r="D261" s="5"/>
      <c r="E261" s="5"/>
      <c r="F261" s="5"/>
      <c r="G261" s="5"/>
      <c r="H261" s="5"/>
      <c r="I261" s="97" t="s">
        <v>155</v>
      </c>
      <c r="J261" s="97"/>
      <c r="K261" s="97" t="s">
        <v>156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</row>
    <row r="262" spans="1:154" ht="15">
      <c r="A262" s="5"/>
      <c r="B262" s="5"/>
      <c r="C262" s="5"/>
      <c r="D262" s="5"/>
      <c r="E262" s="5"/>
      <c r="F262" s="5"/>
      <c r="G262" s="5"/>
      <c r="H262" s="5"/>
      <c r="I262" s="29"/>
      <c r="J262" s="20"/>
      <c r="K262" s="20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</row>
    <row r="263" spans="1:154" ht="15">
      <c r="A263" s="5" t="s">
        <v>331</v>
      </c>
      <c r="B263" s="5"/>
      <c r="C263" s="5"/>
      <c r="D263" s="5"/>
      <c r="E263" s="5"/>
      <c r="F263" s="5"/>
      <c r="G263" s="5"/>
      <c r="H263" s="5"/>
      <c r="I263" s="20">
        <v>5479</v>
      </c>
      <c r="J263" s="20"/>
      <c r="K263" s="20">
        <v>5197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</row>
    <row r="264" spans="1:154" ht="15">
      <c r="A264" s="5" t="s">
        <v>332</v>
      </c>
      <c r="B264" s="5"/>
      <c r="C264" s="5"/>
      <c r="D264" s="5"/>
      <c r="E264" s="5"/>
      <c r="F264" s="5"/>
      <c r="G264" s="5"/>
      <c r="H264" s="5"/>
      <c r="I264" s="20">
        <v>73742</v>
      </c>
      <c r="J264" s="20"/>
      <c r="K264" s="20">
        <v>73200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</row>
    <row r="265" spans="1:154" ht="15">
      <c r="A265" s="5" t="s">
        <v>333</v>
      </c>
      <c r="B265" s="5"/>
      <c r="C265" s="5"/>
      <c r="D265" s="5"/>
      <c r="E265" s="5"/>
      <c r="F265" s="5"/>
      <c r="G265" s="5"/>
      <c r="H265" s="5"/>
      <c r="I265" s="29"/>
      <c r="J265" s="20"/>
      <c r="K265" s="20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</row>
    <row r="266" spans="1:154" ht="15">
      <c r="A266" s="133" t="s">
        <v>334</v>
      </c>
      <c r="B266" s="134"/>
      <c r="C266" s="134"/>
      <c r="D266" s="134"/>
      <c r="E266" s="134"/>
      <c r="F266" s="134"/>
      <c r="G266" s="134"/>
      <c r="H266" s="134"/>
      <c r="I266" s="33">
        <f>SUM(I263:I265)</f>
        <v>79221</v>
      </c>
      <c r="J266" s="127"/>
      <c r="K266" s="33">
        <f>SUM(K263:K265)</f>
        <v>78397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</row>
    <row r="267" spans="1:154" ht="15">
      <c r="A267" s="5"/>
      <c r="B267" s="5"/>
      <c r="C267" s="5"/>
      <c r="D267" s="5"/>
      <c r="E267" s="5"/>
      <c r="F267" s="5"/>
      <c r="G267" s="5"/>
      <c r="H267" s="5"/>
      <c r="I267" s="29"/>
      <c r="J267" s="20"/>
      <c r="K267" s="2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</row>
    <row r="268" spans="1:154" ht="15">
      <c r="A268" s="94" t="s">
        <v>335</v>
      </c>
      <c r="B268" s="95"/>
      <c r="C268" s="95"/>
      <c r="D268" s="95"/>
      <c r="E268" s="95"/>
      <c r="F268" s="95"/>
      <c r="G268" s="95"/>
      <c r="H268" s="95"/>
      <c r="I268" s="111"/>
      <c r="J268" s="96"/>
      <c r="K268" s="9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</row>
    <row r="269" spans="1:154" ht="15">
      <c r="A269" s="5"/>
      <c r="B269" s="5"/>
      <c r="C269" s="5"/>
      <c r="D269" s="5"/>
      <c r="E269" s="5"/>
      <c r="F269" s="5"/>
      <c r="G269" s="5"/>
      <c r="H269" s="5"/>
      <c r="I269" s="29"/>
      <c r="J269" s="20"/>
      <c r="K269" s="2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</row>
    <row r="270" spans="1:154" ht="15">
      <c r="A270" s="5"/>
      <c r="B270" s="5"/>
      <c r="C270" s="5"/>
      <c r="D270" s="5"/>
      <c r="E270" s="5"/>
      <c r="F270" s="5"/>
      <c r="G270" s="5"/>
      <c r="H270" s="5"/>
      <c r="I270" s="97" t="s">
        <v>155</v>
      </c>
      <c r="J270" s="97"/>
      <c r="K270" s="97" t="s">
        <v>156</v>
      </c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</row>
    <row r="271" spans="1:154" ht="15">
      <c r="A271" s="5" t="s">
        <v>315</v>
      </c>
      <c r="B271" s="5"/>
      <c r="C271" s="5"/>
      <c r="D271" s="5"/>
      <c r="E271" s="5"/>
      <c r="F271" s="5"/>
      <c r="G271" s="5"/>
      <c r="H271" s="5"/>
      <c r="I271" s="29"/>
      <c r="J271" s="20"/>
      <c r="K271" s="2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</row>
    <row r="272" spans="1:154" ht="15">
      <c r="A272" s="5"/>
      <c r="B272" s="5" t="s">
        <v>336</v>
      </c>
      <c r="C272" s="5"/>
      <c r="D272" s="5"/>
      <c r="E272" s="5"/>
      <c r="F272" s="5"/>
      <c r="G272" s="5"/>
      <c r="H272" s="5"/>
      <c r="I272" s="20">
        <v>20392</v>
      </c>
      <c r="J272" s="20"/>
      <c r="K272" s="20">
        <v>20392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</row>
    <row r="273" spans="1:154" ht="15">
      <c r="A273" s="5"/>
      <c r="B273" s="5" t="s">
        <v>337</v>
      </c>
      <c r="C273" s="5"/>
      <c r="D273" s="5"/>
      <c r="E273" s="5"/>
      <c r="F273" s="5"/>
      <c r="G273" s="5"/>
      <c r="H273" s="5"/>
      <c r="I273" s="20">
        <v>10922</v>
      </c>
      <c r="J273" s="20"/>
      <c r="K273" s="20">
        <v>5250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</row>
    <row r="274" spans="1:154" ht="15">
      <c r="A274" s="5"/>
      <c r="B274" s="5" t="s">
        <v>338</v>
      </c>
      <c r="C274" s="5"/>
      <c r="D274" s="5"/>
      <c r="E274" s="5"/>
      <c r="F274" s="5"/>
      <c r="G274" s="5"/>
      <c r="H274" s="5"/>
      <c r="I274" s="20">
        <v>15255</v>
      </c>
      <c r="J274" s="20"/>
      <c r="K274" s="20">
        <v>11066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</row>
    <row r="275" spans="1:154" ht="15">
      <c r="A275" s="5"/>
      <c r="B275" s="5" t="s">
        <v>339</v>
      </c>
      <c r="C275" s="5"/>
      <c r="D275" s="5"/>
      <c r="E275" s="5"/>
      <c r="F275" s="5"/>
      <c r="G275" s="5"/>
      <c r="H275" s="5"/>
      <c r="I275" s="20">
        <f>7500+3435+600</f>
        <v>11535</v>
      </c>
      <c r="J275" s="20"/>
      <c r="K275" s="20">
        <v>12750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</row>
    <row r="276" spans="1:154" ht="15">
      <c r="A276" s="5"/>
      <c r="B276" s="5" t="s">
        <v>340</v>
      </c>
      <c r="C276" s="5"/>
      <c r="D276" s="5"/>
      <c r="E276" s="5"/>
      <c r="F276" s="5"/>
      <c r="G276" s="5"/>
      <c r="H276" s="5"/>
      <c r="I276" s="20">
        <f>21535+53</f>
        <v>21588</v>
      </c>
      <c r="J276" s="20"/>
      <c r="K276" s="20">
        <f>35933-11066</f>
        <v>24867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</row>
    <row r="277" spans="1:154" ht="15">
      <c r="A277" s="40"/>
      <c r="B277" s="40" t="s">
        <v>321</v>
      </c>
      <c r="C277" s="40"/>
      <c r="D277" s="40"/>
      <c r="E277" s="40"/>
      <c r="F277" s="40"/>
      <c r="G277" s="40"/>
      <c r="H277" s="102"/>
      <c r="I277" s="81">
        <f>SUM(I272:I276)</f>
        <v>79692</v>
      </c>
      <c r="J277" s="102"/>
      <c r="K277" s="81">
        <f>SUM(K272:K276)</f>
        <v>74325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</row>
    <row r="278" spans="1:154" ht="15">
      <c r="A278" s="5" t="s">
        <v>341</v>
      </c>
      <c r="B278" s="5"/>
      <c r="C278" s="5"/>
      <c r="D278" s="5"/>
      <c r="E278" s="5"/>
      <c r="F278" s="5"/>
      <c r="G278" s="5"/>
      <c r="H278" s="5"/>
      <c r="I278" s="20">
        <v>3668</v>
      </c>
      <c r="J278" s="20"/>
      <c r="K278" s="20">
        <v>1481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</row>
    <row r="279" spans="1:154" ht="15">
      <c r="A279" s="5" t="s">
        <v>342</v>
      </c>
      <c r="B279" s="5"/>
      <c r="C279" s="5"/>
      <c r="D279" s="5"/>
      <c r="E279" s="5"/>
      <c r="F279" s="5"/>
      <c r="G279" s="5"/>
      <c r="H279" s="5"/>
      <c r="I279" s="20">
        <v>4030</v>
      </c>
      <c r="J279" s="20"/>
      <c r="K279" s="20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</row>
    <row r="280" spans="1:154" ht="15">
      <c r="A280" s="5" t="s">
        <v>343</v>
      </c>
      <c r="B280" s="5"/>
      <c r="C280" s="5"/>
      <c r="D280" s="5"/>
      <c r="E280" s="5"/>
      <c r="F280" s="5"/>
      <c r="G280" s="5"/>
      <c r="H280" s="5"/>
      <c r="I280" s="20">
        <v>34841</v>
      </c>
      <c r="J280" s="20"/>
      <c r="K280" s="20">
        <v>35867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</row>
    <row r="281" spans="1:154" ht="15">
      <c r="A281" s="133" t="s">
        <v>344</v>
      </c>
      <c r="B281" s="134"/>
      <c r="C281" s="134"/>
      <c r="D281" s="134"/>
      <c r="E281" s="134"/>
      <c r="F281" s="134"/>
      <c r="G281" s="134"/>
      <c r="H281" s="134"/>
      <c r="I281" s="33">
        <f>+I277+I278+I279+I280</f>
        <v>122231</v>
      </c>
      <c r="J281" s="33"/>
      <c r="K281" s="33">
        <f>+K277+K278+K280</f>
        <v>111673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</row>
    <row r="282" spans="1:154" ht="15">
      <c r="A282" s="12"/>
      <c r="B282" s="10"/>
      <c r="C282" s="10"/>
      <c r="D282" s="10"/>
      <c r="E282" s="10"/>
      <c r="F282" s="10"/>
      <c r="G282" s="10"/>
      <c r="H282" s="10"/>
      <c r="I282" s="34"/>
      <c r="J282" s="34"/>
      <c r="K282" s="3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</row>
    <row r="283" spans="1:13" ht="14.25" customHeight="1">
      <c r="A283" s="183" t="s">
        <v>345</v>
      </c>
      <c r="B283" s="183"/>
      <c r="C283" s="183"/>
      <c r="D283" s="10"/>
      <c r="E283" s="181"/>
      <c r="F283" s="182"/>
      <c r="G283" s="182"/>
      <c r="H283" s="180"/>
      <c r="I283" s="180"/>
      <c r="J283" s="180"/>
      <c r="K283" s="180"/>
      <c r="L283" s="5"/>
      <c r="M283" s="29"/>
    </row>
    <row r="284" spans="1:11" ht="15">
      <c r="A284" s="183" t="s">
        <v>346</v>
      </c>
      <c r="F284" s="215"/>
      <c r="G284" s="215"/>
      <c r="I284" s="41"/>
      <c r="K284" s="41"/>
    </row>
    <row r="285" spans="1:154" ht="15">
      <c r="A285" s="5"/>
      <c r="B285" s="5"/>
      <c r="C285" s="5"/>
      <c r="D285" s="5"/>
      <c r="E285" s="5"/>
      <c r="F285" s="5"/>
      <c r="G285" s="5"/>
      <c r="H285" s="5"/>
      <c r="I285" s="29"/>
      <c r="J285" s="20"/>
      <c r="K285" s="20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</row>
    <row r="286" spans="1:155" ht="15">
      <c r="A286" s="94" t="s">
        <v>347</v>
      </c>
      <c r="B286" s="95"/>
      <c r="C286" s="95"/>
      <c r="D286" s="95"/>
      <c r="E286" s="95"/>
      <c r="F286" s="95"/>
      <c r="G286" s="95"/>
      <c r="H286" s="95"/>
      <c r="I286" s="216"/>
      <c r="J286" s="216"/>
      <c r="K286" s="95"/>
      <c r="L286" s="21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</row>
    <row r="287" spans="1:155" ht="15">
      <c r="A287" s="10"/>
      <c r="B287" s="5"/>
      <c r="C287" s="5"/>
      <c r="D287" s="5"/>
      <c r="E287" s="5"/>
      <c r="F287" s="5"/>
      <c r="G287" s="5"/>
      <c r="H287" s="5"/>
      <c r="I287" s="88"/>
      <c r="J287" s="88"/>
      <c r="K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</row>
    <row r="288" spans="1:155" ht="15">
      <c r="A288" s="5" t="s">
        <v>348</v>
      </c>
      <c r="B288" s="5"/>
      <c r="C288" s="5"/>
      <c r="D288" s="5"/>
      <c r="E288" s="5"/>
      <c r="F288" s="5"/>
      <c r="G288" s="5"/>
      <c r="H288" s="5"/>
      <c r="I288" s="7"/>
      <c r="J288" s="7"/>
      <c r="K288" s="5"/>
      <c r="L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</row>
    <row r="289" spans="1:155" ht="15">
      <c r="A289" s="5" t="s">
        <v>349</v>
      </c>
      <c r="B289" s="5"/>
      <c r="C289" s="5"/>
      <c r="D289" s="5"/>
      <c r="E289" s="5"/>
      <c r="F289" s="5"/>
      <c r="G289" s="5"/>
      <c r="H289" s="5"/>
      <c r="I289" s="7"/>
      <c r="J289" s="7"/>
      <c r="K289" s="5"/>
      <c r="L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</row>
    <row r="290" spans="1:155" ht="15">
      <c r="A290" s="5" t="s">
        <v>350</v>
      </c>
      <c r="B290" s="5"/>
      <c r="C290" s="5"/>
      <c r="D290" s="5"/>
      <c r="E290" s="5"/>
      <c r="F290" s="5"/>
      <c r="G290" s="5"/>
      <c r="H290" s="5"/>
      <c r="I290" s="7"/>
      <c r="J290" s="7"/>
      <c r="K290" s="5"/>
      <c r="L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</row>
    <row r="291" spans="1:153" ht="15">
      <c r="A291" s="5"/>
      <c r="B291" s="5"/>
      <c r="C291" s="5"/>
      <c r="D291" s="5"/>
      <c r="E291" s="5"/>
      <c r="F291" s="5"/>
      <c r="G291" s="7"/>
      <c r="H291" s="5"/>
      <c r="I291" s="7"/>
      <c r="J291" s="7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5">
      <c r="A292" s="5"/>
      <c r="B292" s="5"/>
      <c r="C292" s="5"/>
      <c r="D292" s="5"/>
      <c r="E292" s="5"/>
      <c r="G292" s="218">
        <v>38717</v>
      </c>
      <c r="H292" s="15"/>
      <c r="I292" s="219">
        <v>39082</v>
      </c>
      <c r="K292" s="6" t="s">
        <v>351</v>
      </c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5">
      <c r="A293" s="103" t="s">
        <v>352</v>
      </c>
      <c r="B293" s="5"/>
      <c r="C293" s="5"/>
      <c r="D293" s="5"/>
      <c r="E293" s="5"/>
      <c r="G293" s="5"/>
      <c r="H293" s="20"/>
      <c r="I293" s="29"/>
      <c r="K293" s="20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5">
      <c r="A294" s="7" t="s">
        <v>353</v>
      </c>
      <c r="B294" s="5"/>
      <c r="C294" s="5"/>
      <c r="D294" s="5"/>
      <c r="E294" s="5"/>
      <c r="G294" s="20"/>
      <c r="H294" s="20"/>
      <c r="I294" s="20"/>
      <c r="K294" s="220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5">
      <c r="A295" s="221" t="s">
        <v>354</v>
      </c>
      <c r="B295" s="5"/>
      <c r="C295" s="5"/>
      <c r="D295" s="5"/>
      <c r="E295" s="5"/>
      <c r="G295" s="105"/>
      <c r="H295" s="105"/>
      <c r="I295" s="20"/>
      <c r="K295" s="220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5">
      <c r="A296" s="1" t="s">
        <v>355</v>
      </c>
      <c r="C296" s="5"/>
      <c r="D296" s="5"/>
      <c r="E296" s="5"/>
      <c r="G296" s="20">
        <v>0</v>
      </c>
      <c r="H296" s="20"/>
      <c r="I296" s="20">
        <v>2483</v>
      </c>
      <c r="K296" s="220">
        <v>2483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5">
      <c r="A297" s="222" t="s">
        <v>356</v>
      </c>
      <c r="B297" s="223"/>
      <c r="C297" s="40"/>
      <c r="D297" s="40"/>
      <c r="E297" s="40"/>
      <c r="F297" s="223"/>
      <c r="G297" s="102">
        <v>32346</v>
      </c>
      <c r="H297" s="102"/>
      <c r="I297" s="102">
        <v>0</v>
      </c>
      <c r="J297" s="262"/>
      <c r="K297" s="257">
        <v>-32346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5">
      <c r="A298" s="87" t="s">
        <v>357</v>
      </c>
      <c r="C298" s="5"/>
      <c r="D298" s="5"/>
      <c r="E298" s="5"/>
      <c r="G298" s="20">
        <v>32346</v>
      </c>
      <c r="H298" s="20"/>
      <c r="I298" s="20">
        <v>2483</v>
      </c>
      <c r="K298" s="20">
        <v>-29863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5">
      <c r="A299" s="87"/>
      <c r="C299" s="5"/>
      <c r="D299" s="5"/>
      <c r="E299" s="5"/>
      <c r="G299" s="20"/>
      <c r="H299" s="20"/>
      <c r="I299" s="20"/>
      <c r="K299" s="20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5">
      <c r="A300" s="221" t="s">
        <v>358</v>
      </c>
      <c r="C300" s="5"/>
      <c r="D300" s="5"/>
      <c r="E300" s="5"/>
      <c r="G300" s="20">
        <v>0</v>
      </c>
      <c r="H300" s="20"/>
      <c r="I300" s="20">
        <v>0</v>
      </c>
      <c r="K300" s="220">
        <v>0</v>
      </c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5">
      <c r="A301" s="221"/>
      <c r="C301" s="5"/>
      <c r="D301" s="5"/>
      <c r="E301" s="5"/>
      <c r="G301" s="20"/>
      <c r="H301" s="20"/>
      <c r="I301" s="20"/>
      <c r="K301" s="220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5">
      <c r="A302" s="221" t="s">
        <v>359</v>
      </c>
      <c r="C302" s="5"/>
      <c r="D302" s="5"/>
      <c r="E302" s="5"/>
      <c r="G302" s="20">
        <v>0</v>
      </c>
      <c r="H302" s="20"/>
      <c r="I302" s="20">
        <v>0</v>
      </c>
      <c r="K302" s="220">
        <v>0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5">
      <c r="A303" s="87"/>
      <c r="C303" s="5"/>
      <c r="D303" s="5"/>
      <c r="E303" s="5"/>
      <c r="G303" s="20"/>
      <c r="H303" s="20"/>
      <c r="I303" s="20"/>
      <c r="K303" s="220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5">
      <c r="A304" s="133" t="s">
        <v>360</v>
      </c>
      <c r="B304" s="224"/>
      <c r="C304" s="133"/>
      <c r="D304" s="133"/>
      <c r="E304" s="133"/>
      <c r="F304" s="225"/>
      <c r="G304" s="33">
        <v>32346</v>
      </c>
      <c r="H304" s="33"/>
      <c r="I304" s="33">
        <v>2483</v>
      </c>
      <c r="J304" s="33"/>
      <c r="K304" s="33">
        <v>-29863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5">
      <c r="A305" s="12"/>
      <c r="B305" s="227"/>
      <c r="C305" s="12"/>
      <c r="D305" s="12"/>
      <c r="E305" s="12"/>
      <c r="G305" s="34"/>
      <c r="H305" s="34"/>
      <c r="I305" s="34"/>
      <c r="K305" s="3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5">
      <c r="A306" s="7" t="s">
        <v>361</v>
      </c>
      <c r="C306" s="5"/>
      <c r="D306" s="5"/>
      <c r="E306" s="5"/>
      <c r="G306" s="20"/>
      <c r="H306" s="20"/>
      <c r="I306" s="20"/>
      <c r="K306" s="220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5">
      <c r="A307" s="221" t="s">
        <v>354</v>
      </c>
      <c r="C307" s="5"/>
      <c r="D307" s="5"/>
      <c r="E307" s="5"/>
      <c r="G307" s="20"/>
      <c r="H307" s="20"/>
      <c r="I307" s="20"/>
      <c r="K307" s="220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5">
      <c r="A308" s="1" t="s">
        <v>362</v>
      </c>
      <c r="C308" s="5"/>
      <c r="D308" s="5"/>
      <c r="E308" s="5"/>
      <c r="G308" s="20">
        <v>28044</v>
      </c>
      <c r="H308" s="20"/>
      <c r="I308" s="20">
        <v>41388</v>
      </c>
      <c r="K308" s="220">
        <v>13344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5">
      <c r="A309" s="1" t="s">
        <v>363</v>
      </c>
      <c r="C309" s="5"/>
      <c r="D309" s="5"/>
      <c r="E309" s="5"/>
      <c r="G309" s="20">
        <v>36515</v>
      </c>
      <c r="H309" s="20"/>
      <c r="I309" s="20">
        <v>32995</v>
      </c>
      <c r="K309" s="220">
        <v>-3520</v>
      </c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5">
      <c r="A310" s="222" t="s">
        <v>364</v>
      </c>
      <c r="B310" s="223"/>
      <c r="C310" s="40"/>
      <c r="D310" s="40"/>
      <c r="E310" s="40"/>
      <c r="F310" s="223"/>
      <c r="G310" s="102">
        <v>31587</v>
      </c>
      <c r="H310" s="102"/>
      <c r="I310" s="102">
        <v>41414</v>
      </c>
      <c r="J310" s="262"/>
      <c r="K310" s="257">
        <v>9827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5">
      <c r="A311" s="87" t="s">
        <v>357</v>
      </c>
      <c r="C311" s="5"/>
      <c r="D311" s="5"/>
      <c r="E311" s="5"/>
      <c r="G311" s="20">
        <v>96146</v>
      </c>
      <c r="H311" s="20"/>
      <c r="I311" s="20">
        <v>115797</v>
      </c>
      <c r="K311" s="20">
        <v>19651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5">
      <c r="A312" s="87"/>
      <c r="C312" s="5"/>
      <c r="D312" s="5"/>
      <c r="E312" s="5"/>
      <c r="G312" s="20"/>
      <c r="H312" s="20"/>
      <c r="I312" s="20"/>
      <c r="K312" s="220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5">
      <c r="A313" s="221" t="s">
        <v>358</v>
      </c>
      <c r="B313" s="5"/>
      <c r="C313" s="5"/>
      <c r="D313" s="5"/>
      <c r="E313" s="5"/>
      <c r="G313" s="20">
        <v>0</v>
      </c>
      <c r="H313" s="20"/>
      <c r="I313" s="20">
        <v>0</v>
      </c>
      <c r="K313" s="220">
        <v>0</v>
      </c>
      <c r="L313" s="10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5">
      <c r="A314" s="221"/>
      <c r="B314" s="5"/>
      <c r="C314" s="5"/>
      <c r="D314" s="5"/>
      <c r="E314" s="5"/>
      <c r="G314" s="20"/>
      <c r="H314" s="20"/>
      <c r="I314" s="20"/>
      <c r="K314" s="220"/>
      <c r="L314" s="10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5">
      <c r="A315" s="228" t="s">
        <v>359</v>
      </c>
      <c r="B315" s="10"/>
      <c r="C315" s="10"/>
      <c r="D315" s="10"/>
      <c r="E315" s="10"/>
      <c r="G315" s="22"/>
      <c r="H315" s="22"/>
      <c r="I315" s="20"/>
      <c r="K315" s="220"/>
      <c r="L315" s="3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5">
      <c r="A316" s="1" t="s">
        <v>365</v>
      </c>
      <c r="C316" s="5"/>
      <c r="D316" s="5"/>
      <c r="E316" s="5"/>
      <c r="G316" s="20">
        <v>7620</v>
      </c>
      <c r="H316" s="20"/>
      <c r="I316" s="20">
        <v>4594</v>
      </c>
      <c r="K316" s="220">
        <v>-3026</v>
      </c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5">
      <c r="A317" s="1" t="s">
        <v>366</v>
      </c>
      <c r="C317" s="5"/>
      <c r="D317" s="5"/>
      <c r="E317" s="5"/>
      <c r="G317" s="20">
        <v>3874</v>
      </c>
      <c r="H317" s="20"/>
      <c r="I317" s="20">
        <v>5380</v>
      </c>
      <c r="K317" s="220">
        <v>1506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5">
      <c r="A318" s="1" t="s">
        <v>367</v>
      </c>
      <c r="C318" s="5"/>
      <c r="D318" s="5"/>
      <c r="E318" s="5"/>
      <c r="G318" s="20">
        <v>8667</v>
      </c>
      <c r="H318" s="20"/>
      <c r="I318" s="20">
        <v>6756</v>
      </c>
      <c r="K318" s="220">
        <v>-1911</v>
      </c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5">
      <c r="A319" s="1" t="s">
        <v>368</v>
      </c>
      <c r="C319" s="5"/>
      <c r="D319" s="5"/>
      <c r="E319" s="5"/>
      <c r="G319" s="20">
        <v>53246</v>
      </c>
      <c r="H319" s="20"/>
      <c r="I319" s="20">
        <v>35718</v>
      </c>
      <c r="K319" s="220">
        <v>-17528</v>
      </c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5">
      <c r="A320" s="222" t="s">
        <v>369</v>
      </c>
      <c r="B320" s="223"/>
      <c r="C320" s="40"/>
      <c r="D320" s="40"/>
      <c r="E320" s="40"/>
      <c r="F320" s="223"/>
      <c r="G320" s="102">
        <v>96687</v>
      </c>
      <c r="H320" s="102"/>
      <c r="I320" s="102">
        <v>22759</v>
      </c>
      <c r="J320" s="262"/>
      <c r="K320" s="257">
        <v>-73928</v>
      </c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5">
      <c r="A321" s="87" t="s">
        <v>370</v>
      </c>
      <c r="C321" s="5"/>
      <c r="D321" s="5"/>
      <c r="E321" s="5"/>
      <c r="G321" s="20">
        <v>170094</v>
      </c>
      <c r="H321" s="20"/>
      <c r="I321" s="20">
        <v>75207</v>
      </c>
      <c r="K321" s="20">
        <v>-94887</v>
      </c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5">
      <c r="A322" s="1"/>
      <c r="C322" s="5"/>
      <c r="D322" s="5"/>
      <c r="E322" s="5"/>
      <c r="G322" s="20"/>
      <c r="H322" s="20"/>
      <c r="I322" s="20"/>
      <c r="K322" s="220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5">
      <c r="A323" s="133" t="s">
        <v>371</v>
      </c>
      <c r="B323" s="133"/>
      <c r="C323" s="133"/>
      <c r="D323" s="133"/>
      <c r="E323" s="133"/>
      <c r="F323" s="225"/>
      <c r="G323" s="33">
        <v>266240</v>
      </c>
      <c r="H323" s="33"/>
      <c r="I323" s="33">
        <v>191004</v>
      </c>
      <c r="J323" s="33"/>
      <c r="K323" s="33">
        <v>-75236</v>
      </c>
      <c r="L323" s="10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5">
      <c r="A324" s="230"/>
      <c r="B324" s="40"/>
      <c r="C324" s="40"/>
      <c r="D324" s="40"/>
      <c r="E324" s="40"/>
      <c r="F324" s="223"/>
      <c r="G324" s="102"/>
      <c r="H324" s="102"/>
      <c r="I324" s="81"/>
      <c r="J324" s="263"/>
      <c r="K324" s="102"/>
      <c r="L324" s="229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5">
      <c r="A325" s="132" t="s">
        <v>372</v>
      </c>
      <c r="B325" s="10"/>
      <c r="C325" s="10"/>
      <c r="D325" s="10"/>
      <c r="E325" s="10"/>
      <c r="G325" s="34">
        <v>298586</v>
      </c>
      <c r="H325" s="34"/>
      <c r="I325" s="34">
        <v>193487</v>
      </c>
      <c r="K325" s="34">
        <v>-105099</v>
      </c>
      <c r="L325" s="10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7:11" ht="12.75">
      <c r="G326" s="41"/>
      <c r="H326" s="41"/>
      <c r="I326" s="41"/>
      <c r="K326" s="41"/>
    </row>
    <row r="327" spans="1:153" ht="15">
      <c r="A327" s="231" t="s">
        <v>373</v>
      </c>
      <c r="B327" s="5"/>
      <c r="C327" s="5"/>
      <c r="D327" s="5"/>
      <c r="E327" s="5"/>
      <c r="G327" s="20"/>
      <c r="H327" s="99"/>
      <c r="I327" s="99"/>
      <c r="K327" s="99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5">
      <c r="A328" s="260" t="s">
        <v>374</v>
      </c>
      <c r="B328" s="5"/>
      <c r="C328" s="5"/>
      <c r="D328" s="5"/>
      <c r="E328" s="5"/>
      <c r="G328" s="20">
        <v>66.1991705763315</v>
      </c>
      <c r="H328" s="20"/>
      <c r="I328" s="20">
        <v>525.2860481334208</v>
      </c>
      <c r="K328" s="20">
        <v>459.0868775570892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5">
      <c r="A329" s="260" t="s">
        <v>375</v>
      </c>
      <c r="B329" s="5"/>
      <c r="C329" s="5"/>
      <c r="D329" s="5"/>
      <c r="E329" s="5"/>
      <c r="G329" s="20">
        <v>30707.1472635371</v>
      </c>
      <c r="H329" s="20"/>
      <c r="I329" s="20">
        <v>43309.78352825437</v>
      </c>
      <c r="K329" s="20">
        <v>12602.636264717272</v>
      </c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5">
      <c r="A330" s="260" t="s">
        <v>376</v>
      </c>
      <c r="B330" s="5"/>
      <c r="C330" s="5"/>
      <c r="D330" s="5"/>
      <c r="E330" s="5"/>
      <c r="G330" s="20">
        <v>42285.3821973375</v>
      </c>
      <c r="H330" s="20"/>
      <c r="I330" s="20">
        <v>34607.34829045829</v>
      </c>
      <c r="K330" s="20">
        <v>-7678.033906879209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5">
      <c r="A331" s="260" t="s">
        <v>377</v>
      </c>
      <c r="B331" s="5"/>
      <c r="C331" s="5"/>
      <c r="D331" s="5"/>
      <c r="E331" s="5"/>
      <c r="G331" s="20">
        <v>1130.68183344374</v>
      </c>
      <c r="H331" s="20"/>
      <c r="I331" s="20">
        <v>5079.687519705088</v>
      </c>
      <c r="K331" s="20">
        <v>3949.0056862613474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5">
      <c r="A332" s="261" t="s">
        <v>378</v>
      </c>
      <c r="B332" s="40"/>
      <c r="C332" s="40"/>
      <c r="D332" s="40"/>
      <c r="E332" s="40"/>
      <c r="F332" s="223"/>
      <c r="G332" s="102">
        <v>71710</v>
      </c>
      <c r="H332" s="102"/>
      <c r="I332" s="102">
        <v>50786</v>
      </c>
      <c r="J332" s="262"/>
      <c r="K332" s="102">
        <v>-20924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5">
      <c r="A333" s="12" t="s">
        <v>379</v>
      </c>
      <c r="B333" s="12"/>
      <c r="C333" s="12"/>
      <c r="D333" s="12"/>
      <c r="E333" s="12"/>
      <c r="F333" s="251"/>
      <c r="G333" s="34">
        <v>145899.41046489467</v>
      </c>
      <c r="H333" s="34"/>
      <c r="I333" s="34">
        <v>134308.10538655118</v>
      </c>
      <c r="K333" s="34">
        <v>-11591.305078343501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5.75" thickBot="1">
      <c r="A334" s="258"/>
      <c r="B334" s="258"/>
      <c r="C334" s="258"/>
      <c r="D334" s="258"/>
      <c r="E334" s="258"/>
      <c r="F334" s="234"/>
      <c r="G334" s="259"/>
      <c r="H334" s="259"/>
      <c r="I334" s="259"/>
      <c r="J334" s="264"/>
      <c r="K334" s="259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1" ht="14.25">
      <c r="A335" s="132" t="s">
        <v>380</v>
      </c>
      <c r="B335" s="46"/>
      <c r="C335" s="46"/>
      <c r="D335" s="46"/>
      <c r="E335" s="46"/>
      <c r="G335" s="256"/>
      <c r="H335" s="256"/>
      <c r="I335" s="256"/>
      <c r="K335" s="256"/>
    </row>
    <row r="336" spans="1:11" ht="15" thickBot="1">
      <c r="A336" s="232" t="s">
        <v>381</v>
      </c>
      <c r="B336" s="233"/>
      <c r="C336" s="233"/>
      <c r="D336" s="233"/>
      <c r="E336" s="233"/>
      <c r="F336" s="234"/>
      <c r="G336" s="235">
        <v>444485.41046489467</v>
      </c>
      <c r="H336" s="235"/>
      <c r="I336" s="235">
        <v>327795.1053865512</v>
      </c>
      <c r="J336" s="264"/>
      <c r="K336" s="235">
        <v>-116690.3050783435</v>
      </c>
    </row>
    <row r="337" ht="15">
      <c r="A337" s="5"/>
    </row>
    <row r="338" ht="15">
      <c r="A338" s="236" t="s">
        <v>382</v>
      </c>
    </row>
    <row r="339" ht="15">
      <c r="A339" s="5" t="s">
        <v>383</v>
      </c>
    </row>
    <row r="340" ht="15">
      <c r="A340" s="5" t="s">
        <v>437</v>
      </c>
    </row>
    <row r="341" ht="15">
      <c r="A341" s="5"/>
    </row>
    <row r="342" ht="15">
      <c r="A342" s="236" t="s">
        <v>438</v>
      </c>
    </row>
    <row r="343" ht="15">
      <c r="A343" s="5" t="s">
        <v>440</v>
      </c>
    </row>
    <row r="344" ht="15">
      <c r="A344" s="5" t="s">
        <v>439</v>
      </c>
    </row>
    <row r="345" ht="15">
      <c r="A345" s="5"/>
    </row>
    <row r="346" ht="15">
      <c r="A346" s="236" t="s">
        <v>384</v>
      </c>
    </row>
    <row r="347" ht="15">
      <c r="A347" s="5" t="s">
        <v>385</v>
      </c>
    </row>
    <row r="348" ht="15">
      <c r="A348" s="5" t="s">
        <v>386</v>
      </c>
    </row>
    <row r="349" ht="15">
      <c r="A349" s="5" t="s">
        <v>387</v>
      </c>
    </row>
    <row r="350" ht="15">
      <c r="A350" s="5"/>
    </row>
    <row r="351" ht="15">
      <c r="A351" s="5" t="s">
        <v>388</v>
      </c>
    </row>
    <row r="352" ht="15">
      <c r="A352" s="5"/>
    </row>
    <row r="353" spans="1:154" ht="15">
      <c r="A353" s="94" t="s">
        <v>389</v>
      </c>
      <c r="B353" s="237"/>
      <c r="C353" s="237"/>
      <c r="D353" s="237"/>
      <c r="E353" s="237"/>
      <c r="F353" s="237"/>
      <c r="G353" s="237"/>
      <c r="H353" s="237"/>
      <c r="I353" s="238"/>
      <c r="J353" s="239"/>
      <c r="K353" s="239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</row>
    <row r="354" spans="1:154" ht="15">
      <c r="A354" s="240"/>
      <c r="B354" s="10"/>
      <c r="C354" s="10"/>
      <c r="D354" s="10"/>
      <c r="E354" s="10"/>
      <c r="F354" s="10"/>
      <c r="G354" s="10"/>
      <c r="H354" s="10"/>
      <c r="I354" s="34"/>
      <c r="J354" s="22"/>
      <c r="K354" s="2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</row>
    <row r="355" spans="1:154" ht="15">
      <c r="A355" s="5" t="s">
        <v>390</v>
      </c>
      <c r="B355" s="10"/>
      <c r="C355" s="10"/>
      <c r="D355" s="10"/>
      <c r="E355" s="10"/>
      <c r="F355" s="10"/>
      <c r="G355" s="10"/>
      <c r="H355" s="10"/>
      <c r="I355" s="34"/>
      <c r="J355" s="22"/>
      <c r="K355" s="2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</row>
    <row r="356" spans="1:154" ht="15">
      <c r="A356" s="5" t="s">
        <v>436</v>
      </c>
      <c r="B356" s="10"/>
      <c r="C356" s="10"/>
      <c r="D356" s="10"/>
      <c r="E356" s="10"/>
      <c r="F356" s="10"/>
      <c r="G356" s="10"/>
      <c r="H356" s="10"/>
      <c r="I356" s="34"/>
      <c r="J356" s="22"/>
      <c r="K356" s="2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</row>
    <row r="357" spans="1:154" ht="15">
      <c r="A357" s="5" t="s">
        <v>391</v>
      </c>
      <c r="B357" s="10"/>
      <c r="C357" s="10"/>
      <c r="D357" s="10"/>
      <c r="E357" s="10"/>
      <c r="F357" s="10"/>
      <c r="G357" s="10"/>
      <c r="H357" s="10"/>
      <c r="I357" s="34"/>
      <c r="J357" s="22"/>
      <c r="K357" s="2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</row>
    <row r="358" spans="1:154" ht="15">
      <c r="A358" s="240"/>
      <c r="B358" s="10"/>
      <c r="C358" s="10"/>
      <c r="D358" s="10"/>
      <c r="E358" s="10"/>
      <c r="F358" s="10"/>
      <c r="G358" s="10"/>
      <c r="H358" s="10"/>
      <c r="I358" s="34"/>
      <c r="J358" s="22"/>
      <c r="K358" s="2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</row>
    <row r="359" spans="1:154" ht="15">
      <c r="A359" s="240" t="s">
        <v>392</v>
      </c>
      <c r="B359" s="10"/>
      <c r="C359" s="10"/>
      <c r="D359" s="10"/>
      <c r="E359" s="10"/>
      <c r="F359" s="10"/>
      <c r="G359" s="10"/>
      <c r="H359" s="10"/>
      <c r="I359" s="34"/>
      <c r="J359" s="22"/>
      <c r="K359" s="2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</row>
    <row r="360" spans="1:154" ht="15">
      <c r="A360" s="240" t="s">
        <v>393</v>
      </c>
      <c r="B360" s="10"/>
      <c r="C360" s="10"/>
      <c r="D360" s="10"/>
      <c r="E360" s="10"/>
      <c r="F360" s="10"/>
      <c r="G360" s="10"/>
      <c r="H360" s="10"/>
      <c r="I360" s="34"/>
      <c r="J360" s="22"/>
      <c r="K360" s="2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</row>
    <row r="361" spans="1:154" ht="15">
      <c r="A361" s="240"/>
      <c r="B361" s="10"/>
      <c r="C361" s="10"/>
      <c r="D361" s="10"/>
      <c r="E361" s="10"/>
      <c r="F361" s="10"/>
      <c r="G361" s="10"/>
      <c r="H361" s="10"/>
      <c r="I361" s="34"/>
      <c r="J361" s="22"/>
      <c r="K361" s="2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</row>
    <row r="362" spans="1:154" ht="15">
      <c r="A362" s="5"/>
      <c r="B362" s="5"/>
      <c r="C362" s="5"/>
      <c r="D362" s="5"/>
      <c r="E362" s="5"/>
      <c r="F362" s="5"/>
      <c r="G362" s="99" t="s">
        <v>394</v>
      </c>
      <c r="H362" s="8" t="s">
        <v>395</v>
      </c>
      <c r="I362" s="29"/>
      <c r="J362" s="20"/>
      <c r="K362" s="24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</row>
    <row r="363" spans="1:154" ht="15">
      <c r="A363" s="5"/>
      <c r="B363" s="5"/>
      <c r="C363" s="5"/>
      <c r="D363" s="5"/>
      <c r="E363" s="5"/>
      <c r="F363" s="8">
        <v>2005</v>
      </c>
      <c r="G363" s="99" t="s">
        <v>396</v>
      </c>
      <c r="H363" s="8" t="s">
        <v>397</v>
      </c>
      <c r="I363" s="6">
        <v>2006</v>
      </c>
      <c r="J363" s="99"/>
      <c r="K363" s="24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</row>
    <row r="364" spans="1:154" ht="15">
      <c r="A364" s="5"/>
      <c r="B364" s="5"/>
      <c r="C364" s="5"/>
      <c r="D364" s="5"/>
      <c r="E364" s="5"/>
      <c r="F364" s="5"/>
      <c r="G364" s="20"/>
      <c r="H364" s="5"/>
      <c r="I364" s="29"/>
      <c r="J364" s="20"/>
      <c r="K364" s="2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</row>
    <row r="365" spans="1:154" s="242" customFormat="1" ht="15">
      <c r="A365" s="87" t="s">
        <v>398</v>
      </c>
      <c r="B365" s="87"/>
      <c r="C365" s="87"/>
      <c r="D365" s="87"/>
      <c r="E365" s="87"/>
      <c r="G365" s="243"/>
      <c r="H365" s="244"/>
      <c r="I365" s="245"/>
      <c r="J365" s="243"/>
      <c r="K365" s="246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</row>
    <row r="366" spans="1:154" s="242" customFormat="1" ht="15">
      <c r="A366" s="87" t="s">
        <v>399</v>
      </c>
      <c r="B366" s="87"/>
      <c r="C366" s="87"/>
      <c r="D366" s="87"/>
      <c r="E366" s="87"/>
      <c r="F366" s="247">
        <v>991</v>
      </c>
      <c r="G366" s="243">
        <v>10</v>
      </c>
      <c r="H366" s="244">
        <v>-171</v>
      </c>
      <c r="I366" s="245">
        <f>SUM(F366:H366)</f>
        <v>830</v>
      </c>
      <c r="J366" s="243"/>
      <c r="K366" s="246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</row>
    <row r="367" spans="1:154" s="242" customFormat="1" ht="15">
      <c r="A367" s="87" t="s">
        <v>400</v>
      </c>
      <c r="B367" s="87"/>
      <c r="C367" s="87"/>
      <c r="D367" s="87"/>
      <c r="E367" s="87"/>
      <c r="F367" s="247">
        <v>3321</v>
      </c>
      <c r="G367" s="243"/>
      <c r="H367" s="244">
        <v>-825</v>
      </c>
      <c r="I367" s="245">
        <f aca="true" t="shared" si="0" ref="I367:I373">SUM(F367:H367)</f>
        <v>2496</v>
      </c>
      <c r="J367" s="243"/>
      <c r="K367" s="246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</row>
    <row r="368" spans="1:154" s="242" customFormat="1" ht="15">
      <c r="A368" s="87" t="s">
        <v>401</v>
      </c>
      <c r="B368" s="87"/>
      <c r="C368" s="87"/>
      <c r="D368" s="87"/>
      <c r="E368" s="87"/>
      <c r="F368" s="247">
        <v>9083</v>
      </c>
      <c r="G368" s="243">
        <v>11</v>
      </c>
      <c r="H368" s="244">
        <v>-162</v>
      </c>
      <c r="I368" s="245">
        <f t="shared" si="0"/>
        <v>8932</v>
      </c>
      <c r="J368" s="243"/>
      <c r="K368" s="246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</row>
    <row r="369" spans="1:154" s="242" customFormat="1" ht="15">
      <c r="A369" s="87" t="s">
        <v>402</v>
      </c>
      <c r="B369" s="87"/>
      <c r="C369" s="87"/>
      <c r="D369" s="87"/>
      <c r="E369" s="87"/>
      <c r="F369" s="247">
        <v>33354</v>
      </c>
      <c r="G369" s="243">
        <v>-203</v>
      </c>
      <c r="H369" s="244">
        <v>-3624</v>
      </c>
      <c r="I369" s="245">
        <f t="shared" si="0"/>
        <v>29527</v>
      </c>
      <c r="J369" s="243"/>
      <c r="K369" s="246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</row>
    <row r="370" spans="1:154" s="242" customFormat="1" ht="15">
      <c r="A370" s="87" t="s">
        <v>403</v>
      </c>
      <c r="B370" s="87"/>
      <c r="C370" s="87"/>
      <c r="D370" s="87"/>
      <c r="E370" s="87"/>
      <c r="F370" s="247">
        <v>535</v>
      </c>
      <c r="G370" s="243"/>
      <c r="H370" s="244"/>
      <c r="I370" s="245">
        <f t="shared" si="0"/>
        <v>535</v>
      </c>
      <c r="J370" s="243"/>
      <c r="K370" s="246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</row>
    <row r="371" spans="1:154" ht="15">
      <c r="A371" s="5" t="s">
        <v>404</v>
      </c>
      <c r="B371" s="5"/>
      <c r="C371" s="5"/>
      <c r="D371" s="5"/>
      <c r="E371" s="5"/>
      <c r="F371" s="247">
        <v>15727</v>
      </c>
      <c r="G371" s="20">
        <v>100</v>
      </c>
      <c r="H371" s="9">
        <v>-293</v>
      </c>
      <c r="I371" s="245">
        <f t="shared" si="0"/>
        <v>15534</v>
      </c>
      <c r="J371" s="20"/>
      <c r="K371" s="2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</row>
    <row r="372" spans="1:154" ht="15">
      <c r="A372" s="5" t="s">
        <v>405</v>
      </c>
      <c r="B372" s="5"/>
      <c r="C372" s="5"/>
      <c r="D372" s="5"/>
      <c r="E372" s="5"/>
      <c r="F372" s="247">
        <v>8284</v>
      </c>
      <c r="G372" s="20"/>
      <c r="H372" s="9">
        <v>-381</v>
      </c>
      <c r="I372" s="245">
        <f t="shared" si="0"/>
        <v>7903</v>
      </c>
      <c r="J372" s="20"/>
      <c r="K372" s="2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</row>
    <row r="373" spans="1:154" ht="15">
      <c r="A373" s="40" t="s">
        <v>406</v>
      </c>
      <c r="B373" s="5"/>
      <c r="C373" s="5"/>
      <c r="D373" s="5"/>
      <c r="E373" s="5"/>
      <c r="F373" s="247">
        <v>3443</v>
      </c>
      <c r="G373" s="20">
        <v>1288</v>
      </c>
      <c r="H373" s="9">
        <v>-788</v>
      </c>
      <c r="I373" s="245">
        <f t="shared" si="0"/>
        <v>3943</v>
      </c>
      <c r="J373" s="22"/>
      <c r="K373" s="2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</row>
    <row r="374" spans="1:154" ht="15">
      <c r="A374" s="248" t="s">
        <v>407</v>
      </c>
      <c r="B374" s="134"/>
      <c r="C374" s="134"/>
      <c r="D374" s="134"/>
      <c r="E374" s="134"/>
      <c r="F374" s="226">
        <f>SUM(F365:F373)</f>
        <v>74738</v>
      </c>
      <c r="G374" s="33">
        <f>SUM(G365:G373)</f>
        <v>1206</v>
      </c>
      <c r="H374" s="226">
        <f>SUM(H365:H373)</f>
        <v>-6244</v>
      </c>
      <c r="I374" s="33">
        <f>SUM(I366:I373)</f>
        <v>69700</v>
      </c>
      <c r="J374" s="22"/>
      <c r="K374" s="3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</row>
    <row r="375" spans="1:154" ht="15">
      <c r="A375" s="240"/>
      <c r="B375" s="10"/>
      <c r="C375" s="10"/>
      <c r="D375" s="10"/>
      <c r="E375" s="10"/>
      <c r="F375" s="10"/>
      <c r="G375" s="10"/>
      <c r="H375" s="10"/>
      <c r="I375" s="34"/>
      <c r="J375" s="22"/>
      <c r="K375" s="2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</row>
    <row r="376" spans="1:154" ht="15">
      <c r="A376" s="5"/>
      <c r="B376" s="5"/>
      <c r="C376" s="5"/>
      <c r="D376" s="5"/>
      <c r="E376" s="5"/>
      <c r="F376" s="5"/>
      <c r="G376" s="5"/>
      <c r="H376" s="5"/>
      <c r="I376" s="29"/>
      <c r="J376" s="20"/>
      <c r="K376" s="20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</row>
    <row r="377" spans="1:154" ht="15">
      <c r="A377" s="94" t="s">
        <v>408</v>
      </c>
      <c r="B377" s="95"/>
      <c r="C377" s="95"/>
      <c r="D377" s="95"/>
      <c r="E377" s="95"/>
      <c r="F377" s="95"/>
      <c r="G377" s="95"/>
      <c r="H377" s="95"/>
      <c r="I377" s="111"/>
      <c r="J377" s="96"/>
      <c r="K377" s="96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</row>
    <row r="378" spans="1:154" ht="15">
      <c r="A378" s="5"/>
      <c r="B378" s="5"/>
      <c r="C378" s="5"/>
      <c r="D378" s="5"/>
      <c r="E378" s="5"/>
      <c r="F378" s="5"/>
      <c r="G378" s="5"/>
      <c r="H378" s="5"/>
      <c r="I378" s="29"/>
      <c r="J378" s="20"/>
      <c r="K378" s="20"/>
      <c r="L378" s="3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</row>
    <row r="379" spans="1:154" ht="15">
      <c r="A379" s="5" t="s">
        <v>409</v>
      </c>
      <c r="B379" s="5"/>
      <c r="C379" s="5"/>
      <c r="D379" s="5"/>
      <c r="E379" s="5"/>
      <c r="F379" s="5"/>
      <c r="G379" s="5"/>
      <c r="H379" s="5"/>
      <c r="I379" s="29"/>
      <c r="J379" s="20"/>
      <c r="K379" s="20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</row>
    <row r="380" spans="1:154" ht="15">
      <c r="A380" s="5" t="s">
        <v>434</v>
      </c>
      <c r="B380" s="5"/>
      <c r="C380" s="5"/>
      <c r="D380" s="5"/>
      <c r="E380" s="5"/>
      <c r="F380" s="5"/>
      <c r="G380" s="5"/>
      <c r="H380" s="5"/>
      <c r="I380" s="29"/>
      <c r="J380" s="20"/>
      <c r="K380" s="20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</row>
    <row r="381" spans="1:154" ht="15">
      <c r="A381" s="5" t="s">
        <v>435</v>
      </c>
      <c r="B381" s="5"/>
      <c r="C381" s="5"/>
      <c r="D381" s="5"/>
      <c r="E381" s="5"/>
      <c r="F381" s="5"/>
      <c r="G381" s="5"/>
      <c r="H381" s="5"/>
      <c r="I381" s="29"/>
      <c r="J381" s="20"/>
      <c r="K381" s="20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</row>
    <row r="382" spans="1:154" ht="15">
      <c r="A382" s="5"/>
      <c r="B382" s="5"/>
      <c r="C382" s="5"/>
      <c r="D382" s="5"/>
      <c r="E382" s="5"/>
      <c r="F382" s="5"/>
      <c r="G382" s="5"/>
      <c r="H382" s="5"/>
      <c r="I382" s="29"/>
      <c r="J382" s="20"/>
      <c r="K382" s="20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</row>
    <row r="383" spans="1:154" ht="15">
      <c r="A383" s="5"/>
      <c r="B383" s="5"/>
      <c r="C383" s="5"/>
      <c r="D383" s="5"/>
      <c r="E383" s="5"/>
      <c r="F383" s="5"/>
      <c r="G383" s="5"/>
      <c r="H383" s="5"/>
      <c r="I383" s="249">
        <v>2006</v>
      </c>
      <c r="J383" s="22"/>
      <c r="K383" s="249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</row>
    <row r="384" spans="1:154" ht="15">
      <c r="A384" s="5"/>
      <c r="B384" s="5"/>
      <c r="C384" s="5"/>
      <c r="D384" s="5"/>
      <c r="E384" s="5"/>
      <c r="F384" s="5"/>
      <c r="G384" s="5"/>
      <c r="H384" s="5"/>
      <c r="I384" s="250"/>
      <c r="J384" s="22"/>
      <c r="K384" s="250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</row>
    <row r="385" spans="1:154" ht="15">
      <c r="A385" s="5" t="s">
        <v>410</v>
      </c>
      <c r="B385" s="5"/>
      <c r="C385" s="5"/>
      <c r="D385" s="5"/>
      <c r="E385" s="5"/>
      <c r="F385" s="5"/>
      <c r="G385" s="5"/>
      <c r="I385" s="20">
        <v>11909</v>
      </c>
      <c r="J385" s="22"/>
      <c r="K385" s="2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</row>
    <row r="386" spans="1:154" ht="15">
      <c r="A386" s="5" t="s">
        <v>411</v>
      </c>
      <c r="B386" s="5"/>
      <c r="C386" s="5"/>
      <c r="D386" s="5"/>
      <c r="E386" s="5"/>
      <c r="F386" s="5"/>
      <c r="G386" s="5"/>
      <c r="I386" s="20">
        <v>6244</v>
      </c>
      <c r="J386" s="22"/>
      <c r="K386" s="2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</row>
    <row r="387" spans="1:154" ht="15">
      <c r="A387" s="10" t="s">
        <v>412</v>
      </c>
      <c r="B387" s="5"/>
      <c r="C387" s="5"/>
      <c r="D387" s="5"/>
      <c r="E387" s="5"/>
      <c r="F387" s="5"/>
      <c r="G387" s="5"/>
      <c r="I387" s="20"/>
      <c r="J387" s="22"/>
      <c r="K387" s="22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</row>
    <row r="388" spans="1:154" ht="15">
      <c r="A388" s="10" t="s">
        <v>413</v>
      </c>
      <c r="B388" s="5"/>
      <c r="C388" s="5"/>
      <c r="D388" s="5"/>
      <c r="E388" s="5"/>
      <c r="F388" s="5"/>
      <c r="G388" s="5"/>
      <c r="I388" s="20">
        <v>-3680</v>
      </c>
      <c r="J388" s="22"/>
      <c r="K388" s="22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</row>
    <row r="389" spans="1:154" ht="15">
      <c r="A389" s="10" t="s">
        <v>414</v>
      </c>
      <c r="B389" s="10"/>
      <c r="C389" s="10"/>
      <c r="D389" s="10"/>
      <c r="E389" s="10"/>
      <c r="F389" s="10"/>
      <c r="G389" s="10"/>
      <c r="H389" s="251"/>
      <c r="I389" s="22"/>
      <c r="J389" s="22"/>
      <c r="K389" s="22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</row>
    <row r="390" spans="1:154" ht="15">
      <c r="A390" s="133" t="s">
        <v>415</v>
      </c>
      <c r="B390" s="133"/>
      <c r="C390" s="133"/>
      <c r="D390" s="133"/>
      <c r="E390" s="133"/>
      <c r="F390" s="133"/>
      <c r="G390" s="133"/>
      <c r="H390" s="225"/>
      <c r="I390" s="33">
        <f>SUM(I385:I389)</f>
        <v>14473</v>
      </c>
      <c r="J390" s="22"/>
      <c r="K390" s="3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</row>
    <row r="391" spans="1:154" ht="15">
      <c r="A391" s="5"/>
      <c r="B391" s="5"/>
      <c r="C391" s="5"/>
      <c r="D391" s="5"/>
      <c r="E391" s="5"/>
      <c r="F391" s="5"/>
      <c r="G391" s="5"/>
      <c r="H391" s="5"/>
      <c r="I391" s="29"/>
      <c r="J391" s="20"/>
      <c r="K391" s="20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</row>
    <row r="392" spans="1:154" ht="15">
      <c r="A392" s="94" t="s">
        <v>416</v>
      </c>
      <c r="B392" s="95"/>
      <c r="C392" s="95"/>
      <c r="D392" s="95"/>
      <c r="E392" s="95"/>
      <c r="F392" s="95"/>
      <c r="G392" s="95"/>
      <c r="H392" s="95"/>
      <c r="I392" s="111"/>
      <c r="J392" s="96"/>
      <c r="K392" s="96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</row>
    <row r="393" spans="1:154" ht="15">
      <c r="A393" s="5"/>
      <c r="B393" s="5"/>
      <c r="C393" s="5"/>
      <c r="D393" s="5"/>
      <c r="E393" s="5"/>
      <c r="F393" s="5"/>
      <c r="G393" s="5"/>
      <c r="H393" s="5"/>
      <c r="I393" s="29"/>
      <c r="J393" s="20"/>
      <c r="K393" s="20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</row>
    <row r="394" spans="1:154" ht="15">
      <c r="A394" s="5" t="s">
        <v>417</v>
      </c>
      <c r="B394" s="5"/>
      <c r="C394" s="5"/>
      <c r="D394" s="5"/>
      <c r="E394" s="5"/>
      <c r="F394" s="5"/>
      <c r="G394" s="5"/>
      <c r="H394" s="5"/>
      <c r="I394" s="29"/>
      <c r="J394" s="20"/>
      <c r="K394" s="20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</row>
    <row r="395" spans="1:154" ht="15">
      <c r="A395" s="5" t="s">
        <v>418</v>
      </c>
      <c r="B395" s="5"/>
      <c r="C395" s="5"/>
      <c r="D395" s="5"/>
      <c r="E395" s="5"/>
      <c r="F395" s="5"/>
      <c r="G395" s="5"/>
      <c r="H395" s="5"/>
      <c r="I395" s="29"/>
      <c r="J395" s="20"/>
      <c r="K395" s="20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</row>
    <row r="396" spans="1:154" ht="15">
      <c r="A396" s="5" t="s">
        <v>419</v>
      </c>
      <c r="B396" s="5"/>
      <c r="C396" s="5"/>
      <c r="D396" s="5"/>
      <c r="E396" s="5"/>
      <c r="F396" s="5"/>
      <c r="G396" s="5"/>
      <c r="H396" s="5"/>
      <c r="I396" s="29"/>
      <c r="J396" s="20"/>
      <c r="K396" s="20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</row>
    <row r="397" spans="1:154" ht="15">
      <c r="A397" s="5"/>
      <c r="B397" s="5"/>
      <c r="C397" s="5"/>
      <c r="D397" s="5"/>
      <c r="E397" s="5"/>
      <c r="F397" s="5"/>
      <c r="G397" s="5"/>
      <c r="H397" s="5"/>
      <c r="I397" s="29"/>
      <c r="J397" s="20"/>
      <c r="K397" s="20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</row>
    <row r="398" spans="1:154" ht="15">
      <c r="A398" s="5"/>
      <c r="B398" s="5"/>
      <c r="C398" s="5"/>
      <c r="D398" s="5"/>
      <c r="E398" s="5"/>
      <c r="F398" s="5"/>
      <c r="G398" s="5"/>
      <c r="H398" s="5"/>
      <c r="I398" s="29"/>
      <c r="J398" s="20"/>
      <c r="K398" s="76">
        <v>2006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</row>
    <row r="399" spans="1:154" ht="15">
      <c r="A399" s="5"/>
      <c r="B399" s="5"/>
      <c r="C399" s="5"/>
      <c r="D399" s="5"/>
      <c r="E399" s="5"/>
      <c r="F399" s="5"/>
      <c r="G399" s="5"/>
      <c r="H399" s="5"/>
      <c r="I399" s="29"/>
      <c r="J399" s="20"/>
      <c r="K399" s="20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</row>
    <row r="400" spans="1:154" ht="15">
      <c r="A400" s="136" t="s">
        <v>420</v>
      </c>
      <c r="B400" s="5"/>
      <c r="C400" s="5"/>
      <c r="D400" s="5"/>
      <c r="E400" s="5"/>
      <c r="F400" s="5"/>
      <c r="G400" s="5"/>
      <c r="H400" s="5"/>
      <c r="I400" s="29"/>
      <c r="J400" s="20"/>
      <c r="K400" s="20">
        <v>51577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</row>
    <row r="401" spans="1:154" ht="15">
      <c r="A401" s="252" t="s">
        <v>421</v>
      </c>
      <c r="B401" s="5"/>
      <c r="C401" s="5"/>
      <c r="D401" s="5"/>
      <c r="E401" s="5"/>
      <c r="F401" s="5"/>
      <c r="G401" s="5"/>
      <c r="H401" s="5"/>
      <c r="I401" s="29"/>
      <c r="J401" s="20"/>
      <c r="K401" s="20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</row>
    <row r="402" spans="1:154" ht="15">
      <c r="A402" s="136" t="s">
        <v>422</v>
      </c>
      <c r="B402" s="5"/>
      <c r="C402" s="5"/>
      <c r="D402" s="5"/>
      <c r="E402" s="5"/>
      <c r="F402" s="5"/>
      <c r="G402" s="5"/>
      <c r="H402" s="5"/>
      <c r="I402" s="29"/>
      <c r="J402" s="20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</row>
    <row r="403" spans="1:154" ht="15">
      <c r="A403" s="240" t="s">
        <v>38</v>
      </c>
      <c r="B403" s="10"/>
      <c r="C403" s="10"/>
      <c r="D403" s="10"/>
      <c r="E403" s="10"/>
      <c r="F403" s="10"/>
      <c r="G403" s="10"/>
      <c r="H403" s="10"/>
      <c r="I403" s="34"/>
      <c r="J403" s="22"/>
      <c r="K403" s="20">
        <v>3680</v>
      </c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</row>
    <row r="404" spans="1:154" ht="15">
      <c r="A404" s="252" t="s">
        <v>423</v>
      </c>
      <c r="B404" s="10"/>
      <c r="C404" s="10"/>
      <c r="D404" s="10"/>
      <c r="E404" s="10"/>
      <c r="F404" s="10"/>
      <c r="G404" s="10"/>
      <c r="H404" s="10"/>
      <c r="I404" s="34"/>
      <c r="J404" s="22"/>
      <c r="K404" s="22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</row>
    <row r="405" spans="1:154" ht="15">
      <c r="A405" s="136" t="s">
        <v>424</v>
      </c>
      <c r="B405" s="10"/>
      <c r="C405" s="10"/>
      <c r="D405" s="10"/>
      <c r="E405" s="10"/>
      <c r="F405" s="10"/>
      <c r="G405" s="10"/>
      <c r="H405" s="10"/>
      <c r="I405" s="34"/>
      <c r="J405" s="22"/>
      <c r="K405" s="22">
        <v>0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</row>
    <row r="406" spans="1:154" ht="15">
      <c r="A406" s="133" t="s">
        <v>425</v>
      </c>
      <c r="B406" s="134"/>
      <c r="C406" s="134"/>
      <c r="D406" s="134"/>
      <c r="E406" s="134"/>
      <c r="F406" s="134"/>
      <c r="G406" s="134"/>
      <c r="H406" s="134"/>
      <c r="I406" s="33"/>
      <c r="J406" s="127"/>
      <c r="K406" s="33">
        <f>SUM(K400:K405)</f>
        <v>55257</v>
      </c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</row>
    <row r="407" spans="1:154" ht="15">
      <c r="A407" s="5"/>
      <c r="B407" s="5"/>
      <c r="C407" s="5"/>
      <c r="D407" s="5"/>
      <c r="E407" s="5"/>
      <c r="F407" s="5"/>
      <c r="G407" s="5"/>
      <c r="H407" s="5"/>
      <c r="I407" s="29"/>
      <c r="J407" s="20"/>
      <c r="K407" s="20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</row>
    <row r="408" spans="1:154" ht="15">
      <c r="A408" s="5" t="s">
        <v>426</v>
      </c>
      <c r="B408" s="5"/>
      <c r="C408" s="5"/>
      <c r="D408" s="5"/>
      <c r="E408" s="5"/>
      <c r="F408" s="5"/>
      <c r="G408" s="5"/>
      <c r="H408" s="5"/>
      <c r="I408" s="29"/>
      <c r="J408" s="20"/>
      <c r="K408" s="20">
        <v>55439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</row>
    <row r="409" spans="1:154" ht="15">
      <c r="A409" s="40" t="s">
        <v>427</v>
      </c>
      <c r="B409" s="40"/>
      <c r="C409" s="40"/>
      <c r="D409" s="40"/>
      <c r="E409" s="40"/>
      <c r="F409" s="40"/>
      <c r="G409" s="40"/>
      <c r="H409" s="40"/>
      <c r="I409" s="81"/>
      <c r="J409" s="102"/>
      <c r="K409" s="102">
        <v>-182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</row>
    <row r="410" spans="1:154" ht="15">
      <c r="A410" s="133" t="s">
        <v>428</v>
      </c>
      <c r="B410" s="134"/>
      <c r="C410" s="134"/>
      <c r="D410" s="134"/>
      <c r="E410" s="134"/>
      <c r="F410" s="134"/>
      <c r="G410" s="134"/>
      <c r="H410" s="134"/>
      <c r="I410" s="33"/>
      <c r="J410" s="127"/>
      <c r="K410" s="33">
        <f>SUM(K408:K409)</f>
        <v>55257</v>
      </c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</row>
    <row r="411" spans="1:154" ht="15">
      <c r="A411" s="5"/>
      <c r="B411" s="5"/>
      <c r="C411" s="5"/>
      <c r="D411" s="5"/>
      <c r="E411" s="5"/>
      <c r="F411" s="5"/>
      <c r="G411" s="5"/>
      <c r="H411" s="5"/>
      <c r="I411" s="29"/>
      <c r="J411" s="20"/>
      <c r="K411" s="20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</row>
    <row r="412" spans="1:154" ht="13.5" customHeight="1">
      <c r="A412" s="94" t="s">
        <v>429</v>
      </c>
      <c r="B412" s="95"/>
      <c r="C412" s="95"/>
      <c r="D412" s="95"/>
      <c r="E412" s="95"/>
      <c r="F412" s="95"/>
      <c r="G412" s="95"/>
      <c r="H412" s="95"/>
      <c r="I412" s="111"/>
      <c r="J412" s="96"/>
      <c r="K412" s="9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</row>
    <row r="413" spans="1:154" ht="15">
      <c r="A413" s="5"/>
      <c r="B413" s="5"/>
      <c r="C413" s="5"/>
      <c r="D413" s="5"/>
      <c r="E413" s="5"/>
      <c r="F413" s="5"/>
      <c r="G413" s="5"/>
      <c r="H413" s="5"/>
      <c r="I413" s="29"/>
      <c r="J413" s="20"/>
      <c r="K413" s="20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</row>
    <row r="414" spans="1:154" ht="15">
      <c r="A414" s="5" t="s">
        <v>430</v>
      </c>
      <c r="B414" s="5"/>
      <c r="C414" s="5"/>
      <c r="D414" s="5"/>
      <c r="E414" s="5"/>
      <c r="F414" s="5"/>
      <c r="G414" s="5"/>
      <c r="H414" s="5"/>
      <c r="I414" s="29"/>
      <c r="J414" s="20"/>
      <c r="K414" s="20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</row>
    <row r="415" spans="1:154" ht="15">
      <c r="A415" s="5" t="s">
        <v>431</v>
      </c>
      <c r="B415" s="5"/>
      <c r="C415" s="5"/>
      <c r="D415" s="5"/>
      <c r="E415" s="5"/>
      <c r="F415" s="5"/>
      <c r="G415" s="5"/>
      <c r="H415" s="5"/>
      <c r="I415" s="29"/>
      <c r="J415" s="20"/>
      <c r="K415" s="20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</row>
    <row r="416" spans="1:154" ht="15">
      <c r="A416" s="5"/>
      <c r="B416" s="5"/>
      <c r="C416" s="5"/>
      <c r="D416" s="5"/>
      <c r="E416" s="5"/>
      <c r="F416" s="5"/>
      <c r="G416" s="5"/>
      <c r="H416" s="5"/>
      <c r="I416" s="29"/>
      <c r="J416" s="20"/>
      <c r="K416" s="20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</row>
    <row r="417" spans="1:154" ht="15">
      <c r="A417" s="5"/>
      <c r="B417" s="5"/>
      <c r="C417" s="5"/>
      <c r="D417" s="5"/>
      <c r="E417" s="5"/>
      <c r="F417" s="5"/>
      <c r="G417" s="5"/>
      <c r="H417" s="5"/>
      <c r="I417" s="253" t="s">
        <v>155</v>
      </c>
      <c r="J417" s="209"/>
      <c r="K417" s="253" t="s">
        <v>156</v>
      </c>
      <c r="L417" s="25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</row>
    <row r="418" spans="1:154" s="255" customFormat="1" ht="15">
      <c r="A418" s="107"/>
      <c r="B418" s="107"/>
      <c r="C418" s="107"/>
      <c r="D418" s="107"/>
      <c r="E418" s="107"/>
      <c r="F418" s="107"/>
      <c r="G418" s="107"/>
      <c r="H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7"/>
      <c r="AV418" s="107"/>
      <c r="AW418" s="107"/>
      <c r="AX418" s="107"/>
      <c r="AY418" s="107"/>
      <c r="AZ418" s="107"/>
      <c r="BA418" s="107"/>
      <c r="BB418" s="107"/>
      <c r="BC418" s="107"/>
      <c r="BD418" s="107"/>
      <c r="BE418" s="107"/>
      <c r="BF418" s="107"/>
      <c r="BG418" s="107"/>
      <c r="BH418" s="107"/>
      <c r="BI418" s="107"/>
      <c r="BJ418" s="107"/>
      <c r="BK418" s="107"/>
      <c r="BL418" s="107"/>
      <c r="BM418" s="107"/>
      <c r="BN418" s="107"/>
      <c r="BO418" s="107"/>
      <c r="BP418" s="107"/>
      <c r="BQ418" s="107"/>
      <c r="BR418" s="107"/>
      <c r="BS418" s="107"/>
      <c r="BT418" s="107"/>
      <c r="BU418" s="107"/>
      <c r="BV418" s="107"/>
      <c r="BW418" s="107"/>
      <c r="BX418" s="107"/>
      <c r="BY418" s="107"/>
      <c r="BZ418" s="107"/>
      <c r="CA418" s="107"/>
      <c r="CB418" s="107"/>
      <c r="CC418" s="107"/>
      <c r="CD418" s="107"/>
      <c r="CE418" s="107"/>
      <c r="CF418" s="107"/>
      <c r="CG418" s="107"/>
      <c r="CH418" s="107"/>
      <c r="CI418" s="107"/>
      <c r="CJ418" s="107"/>
      <c r="CK418" s="107"/>
      <c r="CL418" s="107"/>
      <c r="CM418" s="107"/>
      <c r="CN418" s="107"/>
      <c r="CO418" s="107"/>
      <c r="CP418" s="107"/>
      <c r="CQ418" s="107"/>
      <c r="CR418" s="107"/>
      <c r="CS418" s="107"/>
      <c r="CT418" s="107"/>
      <c r="CU418" s="107"/>
      <c r="CV418" s="107"/>
      <c r="CW418" s="107"/>
      <c r="CX418" s="107"/>
      <c r="CY418" s="107"/>
      <c r="CZ418" s="107"/>
      <c r="DA418" s="107"/>
      <c r="DB418" s="107"/>
      <c r="DC418" s="107"/>
      <c r="DD418" s="107"/>
      <c r="DE418" s="107"/>
      <c r="DF418" s="107"/>
      <c r="DG418" s="107"/>
      <c r="DH418" s="107"/>
      <c r="DI418" s="107"/>
      <c r="DJ418" s="107"/>
      <c r="DK418" s="107"/>
      <c r="DL418" s="107"/>
      <c r="DM418" s="107"/>
      <c r="DN418" s="107"/>
      <c r="DO418" s="107"/>
      <c r="DP418" s="107"/>
      <c r="DQ418" s="107"/>
      <c r="DR418" s="107"/>
      <c r="DS418" s="107"/>
      <c r="DT418" s="107"/>
      <c r="DU418" s="107"/>
      <c r="DV418" s="107"/>
      <c r="DW418" s="107"/>
      <c r="DX418" s="107"/>
      <c r="DY418" s="107"/>
      <c r="DZ418" s="107"/>
      <c r="EA418" s="107"/>
      <c r="EB418" s="107"/>
      <c r="EC418" s="107"/>
      <c r="ED418" s="107"/>
      <c r="EE418" s="107"/>
      <c r="EF418" s="107"/>
      <c r="EG418" s="107"/>
      <c r="EH418" s="107"/>
      <c r="EI418" s="107"/>
      <c r="EJ418" s="107"/>
      <c r="EK418" s="107"/>
      <c r="EL418" s="107"/>
      <c r="EM418" s="107"/>
      <c r="EN418" s="107"/>
      <c r="EO418" s="107"/>
      <c r="EP418" s="107"/>
      <c r="EQ418" s="107"/>
      <c r="ER418" s="107"/>
      <c r="ES418" s="107"/>
      <c r="ET418" s="107"/>
      <c r="EU418" s="107"/>
      <c r="EV418" s="107"/>
      <c r="EW418" s="107"/>
      <c r="EX418" s="107"/>
    </row>
    <row r="419" spans="1:154" ht="15">
      <c r="A419" s="5" t="s">
        <v>432</v>
      </c>
      <c r="B419" s="5"/>
      <c r="C419" s="5"/>
      <c r="D419" s="5"/>
      <c r="E419" s="5"/>
      <c r="F419" s="5"/>
      <c r="G419" s="5"/>
      <c r="H419" s="5"/>
      <c r="I419" s="29">
        <v>2089</v>
      </c>
      <c r="J419" s="20"/>
      <c r="K419" s="29">
        <v>1867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</row>
    <row r="420" spans="1:154" ht="15">
      <c r="A420" s="5" t="s">
        <v>433</v>
      </c>
      <c r="B420" s="5"/>
      <c r="C420" s="5"/>
      <c r="D420" s="5"/>
      <c r="E420" s="5"/>
      <c r="F420" s="5"/>
      <c r="G420" s="5"/>
      <c r="H420" s="5"/>
      <c r="I420" s="29">
        <v>6</v>
      </c>
      <c r="J420" s="20"/>
      <c r="K420" s="29">
        <v>3</v>
      </c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</row>
    <row r="421" spans="1:154" ht="15">
      <c r="A421" s="5"/>
      <c r="B421" s="5"/>
      <c r="C421" s="5"/>
      <c r="D421" s="5"/>
      <c r="E421" s="5"/>
      <c r="F421" s="5"/>
      <c r="G421" s="5"/>
      <c r="H421" s="5"/>
      <c r="I421" s="29"/>
      <c r="J421" s="20"/>
      <c r="K421" s="20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</row>
    <row r="422" spans="1:154" ht="15">
      <c r="A422" s="5"/>
      <c r="B422" s="5"/>
      <c r="C422" s="5"/>
      <c r="D422" s="5"/>
      <c r="E422" s="5"/>
      <c r="F422" s="5"/>
      <c r="G422" s="5"/>
      <c r="H422" s="5"/>
      <c r="I422" s="29"/>
      <c r="J422" s="20"/>
      <c r="K422" s="20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</row>
    <row r="423" spans="1:154" ht="15">
      <c r="A423" s="5"/>
      <c r="B423" s="5"/>
      <c r="C423" s="5"/>
      <c r="D423" s="5"/>
      <c r="E423" s="5"/>
      <c r="F423" s="5"/>
      <c r="G423" s="5"/>
      <c r="H423" s="5"/>
      <c r="I423" s="29"/>
      <c r="J423" s="20"/>
      <c r="K423" s="20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</row>
    <row r="424" spans="1:154" ht="15">
      <c r="A424" s="5"/>
      <c r="B424" s="5"/>
      <c r="C424" s="5"/>
      <c r="D424" s="5"/>
      <c r="E424" s="5"/>
      <c r="F424" s="5"/>
      <c r="G424" s="5"/>
      <c r="H424" s="5"/>
      <c r="I424" s="29"/>
      <c r="J424" s="20"/>
      <c r="K424" s="20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</row>
    <row r="425" spans="1:154" ht="15">
      <c r="A425" s="5"/>
      <c r="B425" s="5"/>
      <c r="C425" s="5"/>
      <c r="D425" s="5"/>
      <c r="E425" s="5"/>
      <c r="F425" s="5"/>
      <c r="G425" s="5"/>
      <c r="H425" s="5"/>
      <c r="I425" s="29"/>
      <c r="J425" s="20"/>
      <c r="K425" s="20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</row>
    <row r="426" spans="1:154" ht="15">
      <c r="A426" s="5"/>
      <c r="B426" s="5"/>
      <c r="C426" s="5"/>
      <c r="D426" s="5"/>
      <c r="E426" s="5"/>
      <c r="F426" s="5"/>
      <c r="G426" s="5"/>
      <c r="H426" s="5"/>
      <c r="I426" s="29"/>
      <c r="J426" s="20"/>
      <c r="K426" s="20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</row>
    <row r="427" spans="1:154" ht="15">
      <c r="A427" s="5"/>
      <c r="B427" s="5"/>
      <c r="C427" s="5"/>
      <c r="D427" s="5"/>
      <c r="E427" s="5"/>
      <c r="F427" s="5"/>
      <c r="G427" s="5"/>
      <c r="H427" s="5"/>
      <c r="I427" s="29"/>
      <c r="J427" s="20"/>
      <c r="K427" s="20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</row>
    <row r="428" spans="1:154" ht="15">
      <c r="A428" s="5"/>
      <c r="B428" s="5"/>
      <c r="C428" s="5"/>
      <c r="D428" s="5"/>
      <c r="E428" s="5"/>
      <c r="F428" s="5"/>
      <c r="G428" s="5"/>
      <c r="H428" s="5"/>
      <c r="I428" s="29"/>
      <c r="J428" s="20"/>
      <c r="K428" s="20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</row>
    <row r="429" spans="1:154" ht="15">
      <c r="A429" s="5"/>
      <c r="B429" s="5"/>
      <c r="C429" s="5"/>
      <c r="D429" s="5"/>
      <c r="E429" s="5"/>
      <c r="F429" s="5"/>
      <c r="G429" s="5"/>
      <c r="H429" s="5"/>
      <c r="I429" s="29"/>
      <c r="J429" s="20"/>
      <c r="K429" s="20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</row>
    <row r="430" spans="1:154" ht="15">
      <c r="A430" s="5"/>
      <c r="B430" s="5"/>
      <c r="C430" s="5"/>
      <c r="D430" s="5"/>
      <c r="E430" s="5"/>
      <c r="F430" s="5"/>
      <c r="G430" s="5"/>
      <c r="H430" s="5"/>
      <c r="I430" s="29"/>
      <c r="J430" s="20"/>
      <c r="K430" s="20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</row>
    <row r="431" spans="1:154" ht="15">
      <c r="A431" s="5"/>
      <c r="B431" s="5"/>
      <c r="C431" s="5"/>
      <c r="D431" s="5"/>
      <c r="E431" s="5"/>
      <c r="F431" s="5"/>
      <c r="G431" s="5"/>
      <c r="H431" s="5"/>
      <c r="I431" s="29"/>
      <c r="J431" s="20"/>
      <c r="K431" s="20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</row>
    <row r="432" spans="1:154" ht="15">
      <c r="A432" s="5"/>
      <c r="B432" s="5"/>
      <c r="C432" s="5"/>
      <c r="D432" s="5"/>
      <c r="E432" s="5"/>
      <c r="F432" s="5"/>
      <c r="G432" s="5"/>
      <c r="H432" s="5"/>
      <c r="I432" s="29"/>
      <c r="J432" s="20"/>
      <c r="K432" s="20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</row>
    <row r="433" spans="1:154" ht="15">
      <c r="A433" s="5"/>
      <c r="B433" s="5"/>
      <c r="C433" s="5"/>
      <c r="D433" s="5"/>
      <c r="E433" s="5"/>
      <c r="F433" s="5"/>
      <c r="G433" s="5"/>
      <c r="H433" s="5"/>
      <c r="I433" s="29"/>
      <c r="J433" s="20"/>
      <c r="K433" s="20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</row>
    <row r="434" spans="1:154" ht="15">
      <c r="A434" s="5"/>
      <c r="B434" s="5"/>
      <c r="C434" s="5"/>
      <c r="D434" s="5"/>
      <c r="E434" s="5"/>
      <c r="F434" s="5"/>
      <c r="G434" s="5"/>
      <c r="H434" s="5"/>
      <c r="I434" s="29"/>
      <c r="J434" s="20"/>
      <c r="K434" s="20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</row>
    <row r="435" spans="1:154" ht="15">
      <c r="A435" s="5"/>
      <c r="B435" s="5"/>
      <c r="C435" s="5"/>
      <c r="D435" s="5"/>
      <c r="E435" s="5"/>
      <c r="F435" s="5"/>
      <c r="G435" s="5"/>
      <c r="H435" s="5"/>
      <c r="I435" s="29"/>
      <c r="J435" s="20"/>
      <c r="K435" s="20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</row>
    <row r="436" spans="1:154" ht="15">
      <c r="A436" s="5"/>
      <c r="B436" s="5"/>
      <c r="C436" s="5"/>
      <c r="D436" s="5"/>
      <c r="E436" s="5"/>
      <c r="F436" s="5"/>
      <c r="G436" s="5"/>
      <c r="H436" s="5"/>
      <c r="I436" s="29"/>
      <c r="J436" s="20"/>
      <c r="K436" s="20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</row>
    <row r="437" spans="1:154" ht="15">
      <c r="A437" s="5"/>
      <c r="B437" s="5"/>
      <c r="C437" s="5"/>
      <c r="D437" s="5"/>
      <c r="E437" s="5"/>
      <c r="F437" s="5"/>
      <c r="G437" s="5"/>
      <c r="H437" s="5"/>
      <c r="I437" s="29"/>
      <c r="J437" s="20"/>
      <c r="K437" s="20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</row>
    <row r="438" spans="1:154" ht="15">
      <c r="A438" s="5"/>
      <c r="B438" s="5"/>
      <c r="C438" s="5"/>
      <c r="D438" s="5"/>
      <c r="E438" s="5"/>
      <c r="F438" s="5"/>
      <c r="G438" s="5"/>
      <c r="H438" s="5"/>
      <c r="I438" s="29"/>
      <c r="J438" s="20"/>
      <c r="K438" s="20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</row>
    <row r="439" spans="1:154" ht="15">
      <c r="A439" s="5"/>
      <c r="B439" s="5"/>
      <c r="C439" s="5"/>
      <c r="D439" s="5"/>
      <c r="E439" s="5"/>
      <c r="F439" s="5"/>
      <c r="G439" s="5"/>
      <c r="H439" s="5"/>
      <c r="I439" s="29"/>
      <c r="J439" s="20"/>
      <c r="K439" s="20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</row>
    <row r="440" spans="1:154" ht="15">
      <c r="A440" s="5"/>
      <c r="B440" s="5"/>
      <c r="C440" s="5"/>
      <c r="D440" s="5"/>
      <c r="E440" s="5"/>
      <c r="F440" s="5"/>
      <c r="G440" s="5"/>
      <c r="H440" s="5"/>
      <c r="I440" s="29"/>
      <c r="J440" s="20"/>
      <c r="K440" s="20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</row>
    <row r="441" spans="1:154" ht="15">
      <c r="A441" s="5"/>
      <c r="B441" s="5"/>
      <c r="C441" s="5"/>
      <c r="D441" s="5"/>
      <c r="E441" s="5"/>
      <c r="F441" s="5"/>
      <c r="G441" s="5"/>
      <c r="H441" s="5"/>
      <c r="I441" s="29"/>
      <c r="J441" s="20"/>
      <c r="K441" s="20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</row>
    <row r="442" spans="1:154" ht="15">
      <c r="A442" s="5"/>
      <c r="B442" s="5"/>
      <c r="C442" s="5"/>
      <c r="D442" s="5"/>
      <c r="E442" s="5"/>
      <c r="F442" s="5"/>
      <c r="G442" s="5"/>
      <c r="H442" s="5"/>
      <c r="I442" s="29"/>
      <c r="J442" s="20"/>
      <c r="K442" s="20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</row>
    <row r="443" spans="1:154" ht="15">
      <c r="A443" s="5"/>
      <c r="B443" s="5"/>
      <c r="C443" s="5"/>
      <c r="D443" s="5"/>
      <c r="E443" s="5"/>
      <c r="F443" s="5"/>
      <c r="G443" s="5"/>
      <c r="H443" s="5"/>
      <c r="I443" s="29"/>
      <c r="J443" s="20"/>
      <c r="K443" s="20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</row>
    <row r="444" spans="1:154" ht="15">
      <c r="A444" s="5"/>
      <c r="B444" s="5"/>
      <c r="C444" s="5"/>
      <c r="D444" s="5"/>
      <c r="E444" s="5"/>
      <c r="F444" s="5"/>
      <c r="G444" s="5"/>
      <c r="H444" s="5"/>
      <c r="I444" s="29"/>
      <c r="J444" s="20"/>
      <c r="K444" s="20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</row>
    <row r="445" spans="1:154" ht="15">
      <c r="A445" s="5"/>
      <c r="B445" s="5"/>
      <c r="C445" s="5"/>
      <c r="D445" s="5"/>
      <c r="E445" s="5"/>
      <c r="F445" s="5"/>
      <c r="G445" s="5"/>
      <c r="H445" s="5"/>
      <c r="I445" s="29"/>
      <c r="J445" s="20"/>
      <c r="K445" s="20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</row>
    <row r="446" spans="1:154" ht="15">
      <c r="A446" s="5"/>
      <c r="B446" s="5"/>
      <c r="C446" s="5"/>
      <c r="D446" s="5"/>
      <c r="E446" s="5"/>
      <c r="F446" s="5"/>
      <c r="G446" s="5"/>
      <c r="H446" s="5"/>
      <c r="I446" s="29"/>
      <c r="J446" s="20"/>
      <c r="K446" s="20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</row>
    <row r="447" spans="1:154" ht="15">
      <c r="A447" s="5"/>
      <c r="B447" s="5"/>
      <c r="C447" s="5"/>
      <c r="D447" s="5"/>
      <c r="E447" s="5"/>
      <c r="F447" s="5"/>
      <c r="G447" s="5"/>
      <c r="H447" s="5"/>
      <c r="I447" s="29"/>
      <c r="J447" s="20"/>
      <c r="K447" s="20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</row>
    <row r="448" spans="1:154" ht="15">
      <c r="A448" s="5"/>
      <c r="B448" s="5"/>
      <c r="C448" s="5"/>
      <c r="D448" s="5"/>
      <c r="E448" s="5"/>
      <c r="F448" s="5"/>
      <c r="G448" s="5"/>
      <c r="H448" s="5"/>
      <c r="I448" s="29"/>
      <c r="J448" s="20"/>
      <c r="K448" s="20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</row>
    <row r="449" spans="1:154" ht="15">
      <c r="A449" s="5"/>
      <c r="B449" s="5"/>
      <c r="C449" s="5"/>
      <c r="D449" s="5"/>
      <c r="E449" s="5"/>
      <c r="F449" s="5"/>
      <c r="G449" s="5"/>
      <c r="H449" s="5"/>
      <c r="I449" s="29"/>
      <c r="J449" s="20"/>
      <c r="K449" s="20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</row>
    <row r="450" spans="1:154" ht="15">
      <c r="A450" s="5"/>
      <c r="B450" s="5"/>
      <c r="C450" s="5"/>
      <c r="D450" s="5"/>
      <c r="E450" s="5"/>
      <c r="F450" s="5"/>
      <c r="G450" s="5"/>
      <c r="H450" s="5"/>
      <c r="I450" s="29"/>
      <c r="J450" s="20"/>
      <c r="K450" s="20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</row>
    <row r="451" spans="1:154" ht="15">
      <c r="A451" s="5"/>
      <c r="B451" s="5"/>
      <c r="C451" s="5"/>
      <c r="D451" s="5"/>
      <c r="E451" s="5"/>
      <c r="F451" s="5"/>
      <c r="G451" s="5"/>
      <c r="H451" s="5"/>
      <c r="I451" s="29"/>
      <c r="J451" s="20"/>
      <c r="K451" s="20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</row>
    <row r="452" spans="1:154" ht="15">
      <c r="A452" s="5"/>
      <c r="B452" s="5"/>
      <c r="C452" s="5"/>
      <c r="D452" s="5"/>
      <c r="E452" s="5"/>
      <c r="F452" s="5"/>
      <c r="G452" s="5"/>
      <c r="H452" s="5"/>
      <c r="I452" s="29"/>
      <c r="J452" s="20"/>
      <c r="K452" s="20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</row>
    <row r="453" spans="1:154" ht="15">
      <c r="A453" s="5"/>
      <c r="B453" s="5"/>
      <c r="C453" s="5"/>
      <c r="D453" s="5"/>
      <c r="E453" s="5"/>
      <c r="F453" s="5"/>
      <c r="G453" s="5"/>
      <c r="H453" s="5"/>
      <c r="I453" s="29"/>
      <c r="J453" s="20"/>
      <c r="K453" s="20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</row>
    <row r="454" spans="1:154" ht="15">
      <c r="A454" s="5"/>
      <c r="B454" s="5"/>
      <c r="C454" s="5"/>
      <c r="D454" s="5"/>
      <c r="E454" s="5"/>
      <c r="F454" s="5"/>
      <c r="G454" s="5"/>
      <c r="H454" s="5"/>
      <c r="I454" s="29"/>
      <c r="J454" s="20"/>
      <c r="K454" s="20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</row>
    <row r="455" spans="1:154" ht="15">
      <c r="A455" s="5"/>
      <c r="B455" s="5"/>
      <c r="C455" s="5"/>
      <c r="D455" s="5"/>
      <c r="E455" s="5"/>
      <c r="F455" s="5"/>
      <c r="G455" s="5"/>
      <c r="H455" s="5"/>
      <c r="I455" s="29"/>
      <c r="J455" s="20"/>
      <c r="K455" s="20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</row>
    <row r="456" spans="1:154" ht="15">
      <c r="A456" s="5"/>
      <c r="B456" s="5"/>
      <c r="C456" s="5"/>
      <c r="D456" s="5"/>
      <c r="E456" s="5"/>
      <c r="F456" s="5"/>
      <c r="G456" s="5"/>
      <c r="H456" s="5"/>
      <c r="I456" s="29"/>
      <c r="J456" s="20"/>
      <c r="K456" s="20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</row>
    <row r="457" spans="1:154" ht="15">
      <c r="A457" s="5"/>
      <c r="B457" s="5"/>
      <c r="C457" s="5"/>
      <c r="D457" s="5"/>
      <c r="E457" s="5"/>
      <c r="F457" s="5"/>
      <c r="G457" s="5"/>
      <c r="H457" s="5"/>
      <c r="I457" s="29"/>
      <c r="J457" s="20"/>
      <c r="K457" s="20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</row>
    <row r="458" spans="1:154" ht="15">
      <c r="A458" s="5"/>
      <c r="B458" s="5"/>
      <c r="C458" s="5"/>
      <c r="D458" s="5"/>
      <c r="E458" s="5"/>
      <c r="F458" s="5"/>
      <c r="G458" s="5"/>
      <c r="H458" s="5"/>
      <c r="I458" s="29"/>
      <c r="J458" s="20"/>
      <c r="K458" s="20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</row>
    <row r="459" spans="1:154" ht="15">
      <c r="A459" s="5"/>
      <c r="B459" s="5"/>
      <c r="C459" s="5"/>
      <c r="D459" s="5"/>
      <c r="E459" s="5"/>
      <c r="F459" s="5"/>
      <c r="G459" s="5"/>
      <c r="H459" s="5"/>
      <c r="I459" s="29"/>
      <c r="J459" s="20"/>
      <c r="K459" s="20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</row>
    <row r="460" spans="1:154" ht="15">
      <c r="A460" s="5"/>
      <c r="B460" s="5"/>
      <c r="C460" s="5"/>
      <c r="D460" s="5"/>
      <c r="E460" s="5"/>
      <c r="F460" s="5"/>
      <c r="G460" s="5"/>
      <c r="H460" s="5"/>
      <c r="I460" s="29"/>
      <c r="J460" s="20"/>
      <c r="K460" s="20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</row>
    <row r="461" spans="1:154" ht="15">
      <c r="A461" s="5"/>
      <c r="B461" s="5"/>
      <c r="C461" s="5"/>
      <c r="D461" s="5"/>
      <c r="E461" s="5"/>
      <c r="F461" s="5"/>
      <c r="G461" s="5"/>
      <c r="H461" s="5"/>
      <c r="I461" s="29"/>
      <c r="J461" s="20"/>
      <c r="K461" s="20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</row>
    <row r="462" spans="1:154" ht="15">
      <c r="A462" s="5"/>
      <c r="B462" s="5"/>
      <c r="C462" s="5"/>
      <c r="D462" s="5"/>
      <c r="E462" s="5"/>
      <c r="F462" s="5"/>
      <c r="G462" s="5"/>
      <c r="H462" s="5"/>
      <c r="I462" s="29"/>
      <c r="J462" s="20"/>
      <c r="K462" s="20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</row>
    <row r="463" spans="1:154" ht="15">
      <c r="A463" s="5"/>
      <c r="B463" s="5"/>
      <c r="C463" s="5"/>
      <c r="D463" s="5"/>
      <c r="E463" s="5"/>
      <c r="F463" s="5"/>
      <c r="G463" s="5"/>
      <c r="H463" s="5"/>
      <c r="I463" s="29"/>
      <c r="J463" s="20"/>
      <c r="K463" s="20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</row>
    <row r="464" spans="1:154" ht="15">
      <c r="A464" s="5"/>
      <c r="B464" s="5"/>
      <c r="C464" s="5"/>
      <c r="D464" s="5"/>
      <c r="E464" s="5"/>
      <c r="F464" s="5"/>
      <c r="G464" s="5"/>
      <c r="H464" s="5"/>
      <c r="I464" s="29"/>
      <c r="J464" s="20"/>
      <c r="K464" s="20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</row>
    <row r="465" spans="1:154" ht="15">
      <c r="A465" s="5"/>
      <c r="B465" s="5"/>
      <c r="C465" s="5"/>
      <c r="D465" s="5"/>
      <c r="E465" s="5"/>
      <c r="F465" s="5"/>
      <c r="G465" s="5"/>
      <c r="H465" s="5"/>
      <c r="I465" s="29"/>
      <c r="J465" s="20"/>
      <c r="K465" s="20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</row>
    <row r="466" spans="1:154" ht="15">
      <c r="A466" s="5"/>
      <c r="B466" s="5"/>
      <c r="C466" s="5"/>
      <c r="D466" s="5"/>
      <c r="E466" s="5"/>
      <c r="F466" s="5"/>
      <c r="G466" s="5"/>
      <c r="H466" s="5"/>
      <c r="I466" s="29"/>
      <c r="J466" s="20"/>
      <c r="K466" s="20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</row>
    <row r="467" spans="1:154" ht="15">
      <c r="A467" s="5"/>
      <c r="B467" s="5"/>
      <c r="C467" s="5"/>
      <c r="D467" s="5"/>
      <c r="E467" s="5"/>
      <c r="F467" s="5"/>
      <c r="G467" s="5"/>
      <c r="H467" s="5"/>
      <c r="I467" s="29"/>
      <c r="J467" s="20"/>
      <c r="K467" s="20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</row>
    <row r="468" spans="1:154" ht="15">
      <c r="A468" s="5"/>
      <c r="B468" s="5"/>
      <c r="C468" s="5"/>
      <c r="D468" s="5"/>
      <c r="E468" s="5"/>
      <c r="F468" s="5"/>
      <c r="G468" s="5"/>
      <c r="H468" s="5"/>
      <c r="I468" s="29"/>
      <c r="J468" s="20"/>
      <c r="K468" s="20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</row>
    <row r="469" spans="1:154" ht="15">
      <c r="A469" s="5"/>
      <c r="B469" s="5"/>
      <c r="C469" s="5"/>
      <c r="D469" s="5"/>
      <c r="E469" s="5"/>
      <c r="F469" s="5"/>
      <c r="G469" s="5"/>
      <c r="H469" s="5"/>
      <c r="I469" s="29"/>
      <c r="J469" s="20"/>
      <c r="K469" s="20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</row>
    <row r="470" spans="1:154" ht="15">
      <c r="A470" s="5"/>
      <c r="B470" s="5"/>
      <c r="C470" s="5"/>
      <c r="D470" s="5"/>
      <c r="E470" s="5"/>
      <c r="F470" s="5"/>
      <c r="G470" s="5"/>
      <c r="H470" s="5"/>
      <c r="I470" s="29"/>
      <c r="J470" s="20"/>
      <c r="K470" s="20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</row>
    <row r="471" spans="1:154" ht="15">
      <c r="A471" s="5"/>
      <c r="B471" s="5"/>
      <c r="C471" s="5"/>
      <c r="D471" s="5"/>
      <c r="E471" s="5"/>
      <c r="F471" s="5"/>
      <c r="G471" s="5"/>
      <c r="H471" s="5"/>
      <c r="I471" s="29"/>
      <c r="J471" s="20"/>
      <c r="K471" s="20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</row>
    <row r="472" spans="1:154" ht="15">
      <c r="A472" s="5"/>
      <c r="B472" s="5"/>
      <c r="C472" s="5"/>
      <c r="D472" s="5"/>
      <c r="E472" s="5"/>
      <c r="F472" s="5"/>
      <c r="G472" s="5"/>
      <c r="H472" s="5"/>
      <c r="I472" s="29"/>
      <c r="J472" s="20"/>
      <c r="K472" s="20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</row>
    <row r="473" spans="1:154" ht="15">
      <c r="A473" s="5"/>
      <c r="B473" s="5"/>
      <c r="C473" s="5"/>
      <c r="D473" s="5"/>
      <c r="E473" s="5"/>
      <c r="F473" s="5"/>
      <c r="G473" s="5"/>
      <c r="H473" s="5"/>
      <c r="I473" s="29"/>
      <c r="J473" s="20"/>
      <c r="K473" s="20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</row>
    <row r="474" spans="1:154" ht="15">
      <c r="A474" s="5"/>
      <c r="B474" s="5"/>
      <c r="C474" s="5"/>
      <c r="D474" s="5"/>
      <c r="E474" s="5"/>
      <c r="F474" s="5"/>
      <c r="G474" s="5"/>
      <c r="H474" s="5"/>
      <c r="I474" s="29"/>
      <c r="J474" s="20"/>
      <c r="K474" s="20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</row>
    <row r="475" spans="1:154" ht="15">
      <c r="A475" s="5"/>
      <c r="B475" s="5"/>
      <c r="C475" s="5"/>
      <c r="D475" s="5"/>
      <c r="E475" s="5"/>
      <c r="F475" s="5"/>
      <c r="G475" s="5"/>
      <c r="H475" s="5"/>
      <c r="I475" s="29"/>
      <c r="J475" s="20"/>
      <c r="K475" s="20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</row>
    <row r="476" spans="1:154" ht="15">
      <c r="A476" s="5"/>
      <c r="B476" s="5"/>
      <c r="C476" s="5"/>
      <c r="D476" s="5"/>
      <c r="E476" s="5"/>
      <c r="F476" s="5"/>
      <c r="G476" s="5"/>
      <c r="H476" s="5"/>
      <c r="I476" s="29"/>
      <c r="J476" s="20"/>
      <c r="K476" s="20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</row>
    <row r="477" spans="1:154" ht="15">
      <c r="A477" s="5"/>
      <c r="B477" s="5"/>
      <c r="C477" s="5"/>
      <c r="D477" s="5"/>
      <c r="E477" s="5"/>
      <c r="F477" s="5"/>
      <c r="G477" s="5"/>
      <c r="H477" s="5"/>
      <c r="I477" s="29"/>
      <c r="J477" s="20"/>
      <c r="K477" s="20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</row>
    <row r="478" spans="1:154" ht="15">
      <c r="A478" s="5"/>
      <c r="B478" s="5"/>
      <c r="C478" s="5"/>
      <c r="D478" s="5"/>
      <c r="E478" s="5"/>
      <c r="F478" s="5"/>
      <c r="G478" s="5"/>
      <c r="H478" s="5"/>
      <c r="I478" s="29"/>
      <c r="J478" s="20"/>
      <c r="K478" s="20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</row>
    <row r="479" spans="1:154" ht="15">
      <c r="A479" s="5"/>
      <c r="B479" s="5"/>
      <c r="C479" s="5"/>
      <c r="D479" s="5"/>
      <c r="E479" s="5"/>
      <c r="F479" s="5"/>
      <c r="G479" s="5"/>
      <c r="H479" s="5"/>
      <c r="I479" s="29"/>
      <c r="J479" s="20"/>
      <c r="K479" s="20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</row>
    <row r="480" spans="1:154" ht="15">
      <c r="A480" s="5"/>
      <c r="B480" s="5"/>
      <c r="C480" s="5"/>
      <c r="D480" s="5"/>
      <c r="E480" s="5"/>
      <c r="F480" s="5"/>
      <c r="G480" s="5"/>
      <c r="H480" s="5"/>
      <c r="I480" s="29"/>
      <c r="J480" s="20"/>
      <c r="K480" s="20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</row>
    <row r="481" spans="1:154" ht="15">
      <c r="A481" s="5"/>
      <c r="B481" s="5"/>
      <c r="C481" s="5"/>
      <c r="D481" s="5"/>
      <c r="E481" s="5"/>
      <c r="F481" s="5"/>
      <c r="G481" s="5"/>
      <c r="H481" s="5"/>
      <c r="I481" s="29"/>
      <c r="J481" s="20"/>
      <c r="K481" s="20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</row>
    <row r="482" spans="1:154" ht="15">
      <c r="A482" s="5"/>
      <c r="B482" s="5"/>
      <c r="C482" s="5"/>
      <c r="D482" s="5"/>
      <c r="E482" s="5"/>
      <c r="F482" s="5"/>
      <c r="G482" s="5"/>
      <c r="H482" s="5"/>
      <c r="I482" s="29"/>
      <c r="J482" s="20"/>
      <c r="K482" s="20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</row>
    <row r="483" spans="1:154" ht="15">
      <c r="A483" s="5"/>
      <c r="B483" s="5"/>
      <c r="C483" s="5"/>
      <c r="D483" s="5"/>
      <c r="E483" s="5"/>
      <c r="F483" s="5"/>
      <c r="G483" s="5"/>
      <c r="H483" s="5"/>
      <c r="I483" s="29"/>
      <c r="J483" s="20"/>
      <c r="K483" s="20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</row>
    <row r="484" spans="1:154" ht="15">
      <c r="A484" s="5"/>
      <c r="B484" s="5"/>
      <c r="C484" s="5"/>
      <c r="D484" s="5"/>
      <c r="E484" s="5"/>
      <c r="F484" s="5"/>
      <c r="G484" s="5"/>
      <c r="H484" s="5"/>
      <c r="I484" s="29"/>
      <c r="J484" s="20"/>
      <c r="K484" s="20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</row>
    <row r="485" spans="1:154" ht="15">
      <c r="A485" s="5"/>
      <c r="B485" s="5"/>
      <c r="C485" s="5"/>
      <c r="D485" s="5"/>
      <c r="E485" s="5"/>
      <c r="F485" s="5"/>
      <c r="G485" s="5"/>
      <c r="H485" s="5"/>
      <c r="I485" s="29"/>
      <c r="J485" s="20"/>
      <c r="K485" s="20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</row>
    <row r="486" spans="1:154" ht="15">
      <c r="A486" s="5"/>
      <c r="B486" s="5"/>
      <c r="C486" s="5"/>
      <c r="D486" s="5"/>
      <c r="E486" s="5"/>
      <c r="F486" s="5"/>
      <c r="G486" s="5"/>
      <c r="H486" s="5"/>
      <c r="I486" s="29"/>
      <c r="J486" s="20"/>
      <c r="K486" s="20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</row>
    <row r="487" spans="1:154" ht="15">
      <c r="A487" s="5"/>
      <c r="B487" s="5"/>
      <c r="C487" s="5"/>
      <c r="D487" s="5"/>
      <c r="E487" s="5"/>
      <c r="F487" s="5"/>
      <c r="G487" s="5"/>
      <c r="H487" s="5"/>
      <c r="I487" s="29"/>
      <c r="J487" s="20"/>
      <c r="K487" s="20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</row>
    <row r="488" spans="1:154" ht="15">
      <c r="A488" s="5"/>
      <c r="B488" s="5"/>
      <c r="C488" s="5"/>
      <c r="D488" s="5"/>
      <c r="E488" s="5"/>
      <c r="F488" s="5"/>
      <c r="G488" s="5"/>
      <c r="H488" s="5"/>
      <c r="I488" s="29"/>
      <c r="J488" s="20"/>
      <c r="K488" s="20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</row>
    <row r="489" spans="1:154" ht="15">
      <c r="A489" s="5"/>
      <c r="B489" s="5"/>
      <c r="C489" s="5"/>
      <c r="D489" s="5"/>
      <c r="E489" s="5"/>
      <c r="F489" s="5"/>
      <c r="G489" s="5"/>
      <c r="H489" s="5"/>
      <c r="I489" s="29"/>
      <c r="J489" s="20"/>
      <c r="K489" s="20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</row>
    <row r="490" spans="1:154" ht="15">
      <c r="A490" s="5"/>
      <c r="B490" s="5"/>
      <c r="C490" s="5"/>
      <c r="D490" s="5"/>
      <c r="E490" s="5"/>
      <c r="F490" s="5"/>
      <c r="G490" s="5"/>
      <c r="H490" s="5"/>
      <c r="I490" s="29"/>
      <c r="J490" s="20"/>
      <c r="K490" s="20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</row>
    <row r="491" spans="1:154" ht="15">
      <c r="A491" s="5"/>
      <c r="B491" s="5"/>
      <c r="C491" s="5"/>
      <c r="D491" s="5"/>
      <c r="E491" s="5"/>
      <c r="F491" s="5"/>
      <c r="G491" s="5"/>
      <c r="H491" s="5"/>
      <c r="I491" s="29"/>
      <c r="J491" s="20"/>
      <c r="K491" s="20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</row>
    <row r="492" spans="1:154" ht="15">
      <c r="A492" s="5"/>
      <c r="B492" s="5"/>
      <c r="C492" s="5"/>
      <c r="D492" s="5"/>
      <c r="E492" s="5"/>
      <c r="F492" s="5"/>
      <c r="G492" s="5"/>
      <c r="H492" s="5"/>
      <c r="I492" s="29"/>
      <c r="J492" s="20"/>
      <c r="K492" s="20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</row>
    <row r="493" spans="1:154" ht="15">
      <c r="A493" s="5"/>
      <c r="B493" s="5"/>
      <c r="C493" s="5"/>
      <c r="D493" s="5"/>
      <c r="E493" s="5"/>
      <c r="F493" s="5"/>
      <c r="G493" s="5"/>
      <c r="H493" s="5"/>
      <c r="I493" s="29"/>
      <c r="J493" s="20"/>
      <c r="K493" s="20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</row>
    <row r="494" spans="1:154" ht="15">
      <c r="A494" s="5"/>
      <c r="B494" s="5"/>
      <c r="C494" s="5"/>
      <c r="D494" s="5"/>
      <c r="E494" s="5"/>
      <c r="F494" s="5"/>
      <c r="G494" s="5"/>
      <c r="H494" s="5"/>
      <c r="I494" s="29"/>
      <c r="J494" s="20"/>
      <c r="K494" s="20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</row>
    <row r="495" spans="1:154" ht="15">
      <c r="A495" s="5"/>
      <c r="B495" s="5"/>
      <c r="C495" s="5"/>
      <c r="D495" s="5"/>
      <c r="E495" s="5"/>
      <c r="F495" s="5"/>
      <c r="G495" s="5"/>
      <c r="H495" s="5"/>
      <c r="I495" s="29"/>
      <c r="J495" s="20"/>
      <c r="K495" s="20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</row>
    <row r="496" spans="1:154" ht="15">
      <c r="A496" s="5"/>
      <c r="B496" s="5"/>
      <c r="C496" s="5"/>
      <c r="D496" s="5"/>
      <c r="E496" s="5"/>
      <c r="F496" s="5"/>
      <c r="G496" s="5"/>
      <c r="H496" s="5"/>
      <c r="I496" s="29"/>
      <c r="J496" s="20"/>
      <c r="K496" s="20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</row>
    <row r="497" spans="1:154" ht="15">
      <c r="A497" s="5"/>
      <c r="B497" s="5"/>
      <c r="C497" s="5"/>
      <c r="D497" s="5"/>
      <c r="E497" s="5"/>
      <c r="F497" s="5"/>
      <c r="G497" s="5"/>
      <c r="H497" s="5"/>
      <c r="I497" s="29"/>
      <c r="J497" s="20"/>
      <c r="K497" s="20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</row>
    <row r="498" spans="1:154" ht="15">
      <c r="A498" s="5"/>
      <c r="B498" s="5"/>
      <c r="C498" s="5"/>
      <c r="D498" s="5"/>
      <c r="E498" s="5"/>
      <c r="F498" s="5"/>
      <c r="G498" s="5"/>
      <c r="H498" s="5"/>
      <c r="I498" s="29"/>
      <c r="J498" s="20"/>
      <c r="K498" s="20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</row>
    <row r="499" spans="1:154" ht="15">
      <c r="A499" s="5"/>
      <c r="B499" s="5"/>
      <c r="C499" s="5"/>
      <c r="D499" s="5"/>
      <c r="E499" s="5"/>
      <c r="F499" s="5"/>
      <c r="G499" s="5"/>
      <c r="H499" s="5"/>
      <c r="I499" s="29"/>
      <c r="J499" s="20"/>
      <c r="K499" s="20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</row>
    <row r="500" spans="1:154" ht="15">
      <c r="A500" s="5"/>
      <c r="B500" s="5"/>
      <c r="C500" s="5"/>
      <c r="D500" s="5"/>
      <c r="E500" s="5"/>
      <c r="F500" s="5"/>
      <c r="G500" s="5"/>
      <c r="H500" s="5"/>
      <c r="I500" s="29"/>
      <c r="J500" s="20"/>
      <c r="K500" s="20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</row>
    <row r="501" spans="1:154" ht="15">
      <c r="A501" s="5"/>
      <c r="B501" s="5"/>
      <c r="C501" s="5"/>
      <c r="D501" s="5"/>
      <c r="E501" s="5"/>
      <c r="F501" s="5"/>
      <c r="G501" s="5"/>
      <c r="H501" s="5"/>
      <c r="I501" s="29"/>
      <c r="J501" s="20"/>
      <c r="K501" s="20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</row>
    <row r="502" spans="1:154" ht="15">
      <c r="A502" s="5"/>
      <c r="B502" s="5"/>
      <c r="C502" s="5"/>
      <c r="D502" s="5"/>
      <c r="E502" s="5"/>
      <c r="F502" s="5"/>
      <c r="G502" s="5"/>
      <c r="H502" s="5"/>
      <c r="I502" s="29"/>
      <c r="J502" s="20"/>
      <c r="K502" s="20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</row>
    <row r="503" spans="1:154" ht="15">
      <c r="A503" s="5"/>
      <c r="B503" s="5"/>
      <c r="C503" s="5"/>
      <c r="D503" s="5"/>
      <c r="E503" s="5"/>
      <c r="F503" s="5"/>
      <c r="G503" s="5"/>
      <c r="H503" s="5"/>
      <c r="I503" s="29"/>
      <c r="J503" s="20"/>
      <c r="K503" s="20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</row>
    <row r="504" spans="1:154" ht="15">
      <c r="A504" s="5"/>
      <c r="B504" s="5"/>
      <c r="C504" s="5"/>
      <c r="D504" s="5"/>
      <c r="E504" s="5"/>
      <c r="F504" s="5"/>
      <c r="G504" s="5"/>
      <c r="H504" s="5"/>
      <c r="I504" s="29"/>
      <c r="J504" s="20"/>
      <c r="K504" s="20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</row>
    <row r="505" spans="1:154" ht="15">
      <c r="A505" s="5"/>
      <c r="B505" s="5"/>
      <c r="C505" s="5"/>
      <c r="D505" s="5"/>
      <c r="E505" s="5"/>
      <c r="F505" s="5"/>
      <c r="G505" s="5"/>
      <c r="H505" s="5"/>
      <c r="I505" s="29"/>
      <c r="J505" s="20"/>
      <c r="K505" s="20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</row>
    <row r="506" spans="1:154" ht="15">
      <c r="A506" s="5"/>
      <c r="B506" s="5"/>
      <c r="C506" s="5"/>
      <c r="D506" s="5"/>
      <c r="E506" s="5"/>
      <c r="F506" s="5"/>
      <c r="G506" s="5"/>
      <c r="H506" s="5"/>
      <c r="I506" s="29"/>
      <c r="J506" s="20"/>
      <c r="K506" s="20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</row>
    <row r="507" spans="1:154" ht="15">
      <c r="A507" s="5"/>
      <c r="B507" s="5"/>
      <c r="C507" s="5"/>
      <c r="D507" s="5"/>
      <c r="E507" s="5"/>
      <c r="F507" s="5"/>
      <c r="G507" s="5"/>
      <c r="H507" s="5"/>
      <c r="I507" s="29"/>
      <c r="J507" s="20"/>
      <c r="K507" s="20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</row>
    <row r="508" spans="1:154" ht="15">
      <c r="A508" s="5"/>
      <c r="B508" s="5"/>
      <c r="C508" s="5"/>
      <c r="D508" s="5"/>
      <c r="E508" s="5"/>
      <c r="F508" s="5"/>
      <c r="G508" s="5"/>
      <c r="H508" s="5"/>
      <c r="I508" s="29"/>
      <c r="J508" s="20"/>
      <c r="K508" s="20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</row>
    <row r="509" spans="1:154" ht="15">
      <c r="A509" s="5"/>
      <c r="B509" s="5"/>
      <c r="C509" s="5"/>
      <c r="D509" s="5"/>
      <c r="E509" s="5"/>
      <c r="F509" s="5"/>
      <c r="G509" s="5"/>
      <c r="H509" s="5"/>
      <c r="I509" s="29"/>
      <c r="J509" s="20"/>
      <c r="K509" s="20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</row>
    <row r="510" spans="1:154" ht="15">
      <c r="A510" s="5"/>
      <c r="B510" s="5"/>
      <c r="C510" s="5"/>
      <c r="D510" s="5"/>
      <c r="E510" s="5"/>
      <c r="F510" s="5"/>
      <c r="G510" s="5"/>
      <c r="H510" s="5"/>
      <c r="I510" s="29"/>
      <c r="J510" s="20"/>
      <c r="K510" s="20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</row>
    <row r="511" spans="1:154" ht="15">
      <c r="A511" s="5"/>
      <c r="B511" s="5"/>
      <c r="C511" s="5"/>
      <c r="D511" s="5"/>
      <c r="E511" s="5"/>
      <c r="F511" s="5"/>
      <c r="G511" s="5"/>
      <c r="H511" s="5"/>
      <c r="I511" s="29"/>
      <c r="J511" s="20"/>
      <c r="K511" s="20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</row>
    <row r="512" spans="1:154" ht="15">
      <c r="A512" s="5"/>
      <c r="B512" s="5"/>
      <c r="C512" s="5"/>
      <c r="D512" s="5"/>
      <c r="E512" s="5"/>
      <c r="F512" s="5"/>
      <c r="G512" s="5"/>
      <c r="H512" s="5"/>
      <c r="I512" s="29"/>
      <c r="J512" s="20"/>
      <c r="K512" s="20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</row>
    <row r="513" spans="1:154" ht="15">
      <c r="A513" s="5"/>
      <c r="B513" s="5"/>
      <c r="C513" s="5"/>
      <c r="D513" s="5"/>
      <c r="E513" s="5"/>
      <c r="F513" s="5"/>
      <c r="G513" s="5"/>
      <c r="H513" s="5"/>
      <c r="I513" s="29"/>
      <c r="J513" s="20"/>
      <c r="K513" s="20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</row>
    <row r="514" spans="1:154" ht="15">
      <c r="A514" s="5"/>
      <c r="B514" s="5"/>
      <c r="C514" s="5"/>
      <c r="D514" s="5"/>
      <c r="E514" s="5"/>
      <c r="F514" s="5"/>
      <c r="G514" s="5"/>
      <c r="H514" s="5"/>
      <c r="I514" s="29"/>
      <c r="J514" s="20"/>
      <c r="K514" s="20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</row>
    <row r="515" spans="1:154" ht="15">
      <c r="A515" s="5"/>
      <c r="B515" s="5"/>
      <c r="C515" s="5"/>
      <c r="D515" s="5"/>
      <c r="E515" s="5"/>
      <c r="F515" s="5"/>
      <c r="G515" s="5"/>
      <c r="H515" s="5"/>
      <c r="I515" s="29"/>
      <c r="J515" s="20"/>
      <c r="K515" s="20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</row>
    <row r="516" spans="1:154" ht="15">
      <c r="A516" s="5"/>
      <c r="B516" s="5"/>
      <c r="C516" s="5"/>
      <c r="D516" s="5"/>
      <c r="E516" s="5"/>
      <c r="F516" s="5"/>
      <c r="G516" s="5"/>
      <c r="H516" s="5"/>
      <c r="I516" s="29"/>
      <c r="J516" s="20"/>
      <c r="K516" s="20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</row>
    <row r="517" spans="1:154" ht="15">
      <c r="A517" s="5"/>
      <c r="B517" s="5"/>
      <c r="C517" s="5"/>
      <c r="D517" s="5"/>
      <c r="E517" s="5"/>
      <c r="F517" s="5"/>
      <c r="G517" s="5"/>
      <c r="H517" s="5"/>
      <c r="I517" s="29"/>
      <c r="J517" s="20"/>
      <c r="K517" s="20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</row>
    <row r="518" spans="1:154" ht="15">
      <c r="A518" s="5"/>
      <c r="B518" s="5"/>
      <c r="C518" s="5"/>
      <c r="D518" s="5"/>
      <c r="E518" s="5"/>
      <c r="F518" s="5"/>
      <c r="G518" s="5"/>
      <c r="H518" s="5"/>
      <c r="I518" s="29"/>
      <c r="J518" s="20"/>
      <c r="K518" s="20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</row>
    <row r="519" spans="1:154" ht="15">
      <c r="A519" s="5"/>
      <c r="B519" s="5"/>
      <c r="C519" s="5"/>
      <c r="D519" s="5"/>
      <c r="E519" s="5"/>
      <c r="F519" s="5"/>
      <c r="G519" s="5"/>
      <c r="H519" s="5"/>
      <c r="I519" s="29"/>
      <c r="J519" s="20"/>
      <c r="K519" s="20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</row>
    <row r="520" spans="1:154" ht="15">
      <c r="A520" s="5"/>
      <c r="B520" s="5"/>
      <c r="C520" s="5"/>
      <c r="D520" s="5"/>
      <c r="E520" s="5"/>
      <c r="F520" s="5"/>
      <c r="G520" s="5"/>
      <c r="H520" s="5"/>
      <c r="I520" s="29"/>
      <c r="J520" s="20"/>
      <c r="K520" s="20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</row>
    <row r="521" spans="1:154" ht="15">
      <c r="A521" s="5"/>
      <c r="B521" s="5"/>
      <c r="C521" s="5"/>
      <c r="D521" s="5"/>
      <c r="E521" s="5"/>
      <c r="F521" s="5"/>
      <c r="G521" s="5"/>
      <c r="H521" s="5"/>
      <c r="I521" s="29"/>
      <c r="J521" s="20"/>
      <c r="K521" s="20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</row>
    <row r="522" spans="1:154" ht="15">
      <c r="A522" s="5"/>
      <c r="B522" s="5"/>
      <c r="C522" s="5"/>
      <c r="D522" s="5"/>
      <c r="E522" s="5"/>
      <c r="F522" s="5"/>
      <c r="G522" s="5"/>
      <c r="H522" s="5"/>
      <c r="I522" s="29"/>
      <c r="J522" s="20"/>
      <c r="K522" s="20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</row>
    <row r="523" spans="1:154" ht="15">
      <c r="A523" s="5"/>
      <c r="B523" s="5"/>
      <c r="C523" s="5"/>
      <c r="D523" s="5"/>
      <c r="E523" s="5"/>
      <c r="F523" s="5"/>
      <c r="G523" s="5"/>
      <c r="H523" s="5"/>
      <c r="I523" s="29"/>
      <c r="J523" s="20"/>
      <c r="K523" s="20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</row>
    <row r="524" spans="1:154" ht="15">
      <c r="A524" s="5"/>
      <c r="B524" s="5"/>
      <c r="C524" s="5"/>
      <c r="D524" s="5"/>
      <c r="E524" s="5"/>
      <c r="F524" s="5"/>
      <c r="G524" s="5"/>
      <c r="H524" s="5"/>
      <c r="I524" s="29"/>
      <c r="J524" s="20"/>
      <c r="K524" s="20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</row>
    <row r="525" spans="1:154" ht="15">
      <c r="A525" s="5"/>
      <c r="B525" s="5"/>
      <c r="C525" s="5"/>
      <c r="D525" s="5"/>
      <c r="E525" s="5"/>
      <c r="F525" s="5"/>
      <c r="G525" s="5"/>
      <c r="H525" s="5"/>
      <c r="I525" s="29"/>
      <c r="J525" s="20"/>
      <c r="K525" s="20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</row>
    <row r="526" spans="1:154" ht="15">
      <c r="A526" s="5"/>
      <c r="B526" s="5"/>
      <c r="C526" s="5"/>
      <c r="D526" s="5"/>
      <c r="E526" s="5"/>
      <c r="F526" s="5"/>
      <c r="G526" s="5"/>
      <c r="H526" s="5"/>
      <c r="I526" s="29"/>
      <c r="J526" s="20"/>
      <c r="K526" s="20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</row>
    <row r="527" spans="1:154" ht="15">
      <c r="A527" s="5"/>
      <c r="B527" s="5"/>
      <c r="C527" s="5"/>
      <c r="D527" s="5"/>
      <c r="E527" s="5"/>
      <c r="F527" s="5"/>
      <c r="G527" s="5"/>
      <c r="H527" s="5"/>
      <c r="I527" s="29"/>
      <c r="J527" s="20"/>
      <c r="K527" s="20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</row>
    <row r="528" spans="1:154" ht="15">
      <c r="A528" s="5"/>
      <c r="B528" s="5"/>
      <c r="C528" s="5"/>
      <c r="D528" s="5"/>
      <c r="E528" s="5"/>
      <c r="F528" s="5"/>
      <c r="G528" s="5"/>
      <c r="H528" s="5"/>
      <c r="I528" s="29"/>
      <c r="J528" s="20"/>
      <c r="K528" s="20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</row>
    <row r="529" spans="1:154" ht="15">
      <c r="A529" s="5"/>
      <c r="B529" s="5"/>
      <c r="C529" s="5"/>
      <c r="D529" s="5"/>
      <c r="E529" s="5"/>
      <c r="F529" s="5"/>
      <c r="G529" s="5"/>
      <c r="H529" s="5"/>
      <c r="I529" s="29"/>
      <c r="J529" s="20"/>
      <c r="K529" s="20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</row>
    <row r="530" spans="1:154" ht="15">
      <c r="A530" s="5"/>
      <c r="B530" s="5"/>
      <c r="C530" s="5"/>
      <c r="D530" s="5"/>
      <c r="E530" s="5"/>
      <c r="F530" s="5"/>
      <c r="G530" s="5"/>
      <c r="H530" s="5"/>
      <c r="I530" s="29"/>
      <c r="J530" s="20"/>
      <c r="K530" s="20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</row>
    <row r="531" spans="1:154" ht="15">
      <c r="A531" s="5"/>
      <c r="B531" s="5"/>
      <c r="C531" s="5"/>
      <c r="D531" s="5"/>
      <c r="E531" s="5"/>
      <c r="F531" s="5"/>
      <c r="G531" s="5"/>
      <c r="H531" s="5"/>
      <c r="I531" s="29"/>
      <c r="J531" s="20"/>
      <c r="K531" s="20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</row>
    <row r="532" spans="1:154" ht="15">
      <c r="A532" s="5"/>
      <c r="B532" s="5"/>
      <c r="C532" s="5"/>
      <c r="D532" s="5"/>
      <c r="E532" s="5"/>
      <c r="F532" s="5"/>
      <c r="G532" s="5"/>
      <c r="H532" s="5"/>
      <c r="I532" s="29"/>
      <c r="J532" s="20"/>
      <c r="K532" s="20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</row>
    <row r="533" spans="1:154" ht="15">
      <c r="A533" s="5"/>
      <c r="B533" s="5"/>
      <c r="C533" s="5"/>
      <c r="D533" s="5"/>
      <c r="E533" s="5"/>
      <c r="F533" s="5"/>
      <c r="G533" s="5"/>
      <c r="H533" s="5"/>
      <c r="I533" s="29"/>
      <c r="J533" s="20"/>
      <c r="K533" s="20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</row>
    <row r="534" spans="1:154" ht="15">
      <c r="A534" s="5"/>
      <c r="B534" s="5"/>
      <c r="C534" s="5"/>
      <c r="D534" s="5"/>
      <c r="E534" s="5"/>
      <c r="F534" s="5"/>
      <c r="G534" s="5"/>
      <c r="H534" s="5"/>
      <c r="I534" s="29"/>
      <c r="J534" s="20"/>
      <c r="K534" s="20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</row>
    <row r="535" spans="1:154" ht="15">
      <c r="A535" s="5"/>
      <c r="B535" s="5"/>
      <c r="C535" s="5"/>
      <c r="D535" s="5"/>
      <c r="E535" s="5"/>
      <c r="F535" s="5"/>
      <c r="G535" s="5"/>
      <c r="H535" s="5"/>
      <c r="I535" s="29"/>
      <c r="J535" s="20"/>
      <c r="K535" s="20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</row>
    <row r="536" spans="1:154" ht="15">
      <c r="A536" s="5"/>
      <c r="B536" s="5"/>
      <c r="C536" s="5"/>
      <c r="D536" s="5"/>
      <c r="E536" s="5"/>
      <c r="F536" s="5"/>
      <c r="G536" s="5"/>
      <c r="H536" s="5"/>
      <c r="I536" s="29"/>
      <c r="J536" s="20"/>
      <c r="K536" s="20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</row>
    <row r="537" spans="1:154" ht="15">
      <c r="A537" s="5"/>
      <c r="B537" s="5"/>
      <c r="C537" s="5"/>
      <c r="D537" s="5"/>
      <c r="E537" s="5"/>
      <c r="F537" s="5"/>
      <c r="G537" s="5"/>
      <c r="H537" s="5"/>
      <c r="I537" s="29"/>
      <c r="J537" s="20"/>
      <c r="K537" s="20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</row>
    <row r="538" spans="1:154" ht="15">
      <c r="A538" s="5"/>
      <c r="B538" s="5"/>
      <c r="C538" s="5"/>
      <c r="D538" s="5"/>
      <c r="E538" s="5"/>
      <c r="F538" s="5"/>
      <c r="G538" s="5"/>
      <c r="H538" s="5"/>
      <c r="I538" s="29"/>
      <c r="J538" s="20"/>
      <c r="K538" s="20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</row>
    <row r="539" spans="1:154" ht="15">
      <c r="A539" s="5"/>
      <c r="B539" s="5"/>
      <c r="C539" s="5"/>
      <c r="D539" s="5"/>
      <c r="E539" s="5"/>
      <c r="F539" s="5"/>
      <c r="G539" s="5"/>
      <c r="H539" s="5"/>
      <c r="I539" s="29"/>
      <c r="J539" s="20"/>
      <c r="K539" s="20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</row>
    <row r="540" spans="1:154" ht="15">
      <c r="A540" s="5"/>
      <c r="B540" s="5"/>
      <c r="C540" s="5"/>
      <c r="D540" s="5"/>
      <c r="E540" s="5"/>
      <c r="F540" s="5"/>
      <c r="G540" s="5"/>
      <c r="H540" s="5"/>
      <c r="I540" s="29"/>
      <c r="J540" s="20"/>
      <c r="K540" s="20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</row>
    <row r="541" spans="1:154" ht="15">
      <c r="A541" s="5"/>
      <c r="B541" s="5"/>
      <c r="C541" s="5"/>
      <c r="D541" s="5"/>
      <c r="E541" s="5"/>
      <c r="F541" s="5"/>
      <c r="G541" s="5"/>
      <c r="H541" s="5"/>
      <c r="I541" s="29"/>
      <c r="J541" s="20"/>
      <c r="K541" s="20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</row>
    <row r="542" spans="1:154" ht="15">
      <c r="A542" s="5"/>
      <c r="B542" s="5"/>
      <c r="C542" s="5"/>
      <c r="D542" s="5"/>
      <c r="E542" s="5"/>
      <c r="F542" s="5"/>
      <c r="G542" s="5"/>
      <c r="H542" s="5"/>
      <c r="I542" s="29"/>
      <c r="J542" s="20"/>
      <c r="K542" s="20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</row>
    <row r="543" spans="1:154" ht="15">
      <c r="A543" s="5"/>
      <c r="B543" s="5"/>
      <c r="C543" s="5"/>
      <c r="D543" s="5"/>
      <c r="E543" s="5"/>
      <c r="F543" s="5"/>
      <c r="G543" s="5"/>
      <c r="H543" s="5"/>
      <c r="I543" s="29"/>
      <c r="J543" s="20"/>
      <c r="K543" s="20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</row>
    <row r="544" spans="1:154" ht="15">
      <c r="A544" s="5"/>
      <c r="B544" s="5"/>
      <c r="C544" s="5"/>
      <c r="D544" s="5"/>
      <c r="E544" s="5"/>
      <c r="F544" s="5"/>
      <c r="G544" s="5"/>
      <c r="H544" s="5"/>
      <c r="I544" s="29"/>
      <c r="J544" s="20"/>
      <c r="K544" s="20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</row>
    <row r="545" spans="1:154" ht="15">
      <c r="A545" s="5"/>
      <c r="B545" s="5"/>
      <c r="C545" s="5"/>
      <c r="D545" s="5"/>
      <c r="E545" s="5"/>
      <c r="F545" s="5"/>
      <c r="G545" s="5"/>
      <c r="H545" s="5"/>
      <c r="I545" s="29"/>
      <c r="J545" s="20"/>
      <c r="K545" s="20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</row>
    <row r="546" spans="1:154" ht="15">
      <c r="A546" s="5"/>
      <c r="B546" s="5"/>
      <c r="C546" s="5"/>
      <c r="D546" s="5"/>
      <c r="E546" s="5"/>
      <c r="F546" s="5"/>
      <c r="G546" s="5"/>
      <c r="H546" s="5"/>
      <c r="I546" s="29"/>
      <c r="J546" s="20"/>
      <c r="K546" s="20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</row>
    <row r="547" spans="1:154" ht="15">
      <c r="A547" s="5"/>
      <c r="B547" s="5"/>
      <c r="C547" s="5"/>
      <c r="D547" s="5"/>
      <c r="E547" s="5"/>
      <c r="F547" s="5"/>
      <c r="G547" s="5"/>
      <c r="H547" s="5"/>
      <c r="I547" s="29"/>
      <c r="J547" s="20"/>
      <c r="K547" s="20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</row>
    <row r="548" spans="1:154" ht="15">
      <c r="A548" s="5"/>
      <c r="B548" s="5"/>
      <c r="C548" s="5"/>
      <c r="D548" s="5"/>
      <c r="E548" s="5"/>
      <c r="F548" s="5"/>
      <c r="G548" s="5"/>
      <c r="H548" s="5"/>
      <c r="I548" s="29"/>
      <c r="J548" s="20"/>
      <c r="K548" s="20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</row>
    <row r="549" spans="1:154" ht="15">
      <c r="A549" s="5"/>
      <c r="B549" s="5"/>
      <c r="C549" s="5"/>
      <c r="D549" s="5"/>
      <c r="E549" s="5"/>
      <c r="F549" s="5"/>
      <c r="G549" s="5"/>
      <c r="H549" s="5"/>
      <c r="I549" s="29"/>
      <c r="J549" s="20"/>
      <c r="K549" s="20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</row>
    <row r="550" spans="1:154" ht="15">
      <c r="A550" s="5"/>
      <c r="B550" s="5"/>
      <c r="C550" s="5"/>
      <c r="D550" s="5"/>
      <c r="E550" s="5"/>
      <c r="F550" s="5"/>
      <c r="G550" s="5"/>
      <c r="H550" s="5"/>
      <c r="I550" s="29"/>
      <c r="J550" s="20"/>
      <c r="K550" s="20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</row>
    <row r="551" spans="1:154" ht="15">
      <c r="A551" s="5"/>
      <c r="B551" s="5"/>
      <c r="C551" s="5"/>
      <c r="D551" s="5"/>
      <c r="E551" s="5"/>
      <c r="F551" s="5"/>
      <c r="G551" s="5"/>
      <c r="H551" s="5"/>
      <c r="I551" s="29"/>
      <c r="J551" s="20"/>
      <c r="K551" s="20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</row>
    <row r="552" spans="1:154" ht="15">
      <c r="A552" s="5"/>
      <c r="B552" s="5"/>
      <c r="C552" s="5"/>
      <c r="D552" s="5"/>
      <c r="E552" s="5"/>
      <c r="F552" s="5"/>
      <c r="G552" s="5"/>
      <c r="H552" s="5"/>
      <c r="I552" s="29"/>
      <c r="J552" s="20"/>
      <c r="K552" s="20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</row>
    <row r="553" spans="1:154" ht="15">
      <c r="A553" s="5"/>
      <c r="B553" s="5"/>
      <c r="C553" s="5"/>
      <c r="D553" s="5"/>
      <c r="E553" s="5"/>
      <c r="F553" s="5"/>
      <c r="G553" s="5"/>
      <c r="H553" s="5"/>
      <c r="I553" s="29"/>
      <c r="J553" s="20"/>
      <c r="K553" s="20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</row>
    <row r="554" spans="1:154" ht="15">
      <c r="A554" s="5"/>
      <c r="B554" s="5"/>
      <c r="C554" s="5"/>
      <c r="D554" s="5"/>
      <c r="E554" s="5"/>
      <c r="F554" s="5"/>
      <c r="G554" s="5"/>
      <c r="H554" s="5"/>
      <c r="I554" s="29"/>
      <c r="J554" s="20"/>
      <c r="K554" s="20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</row>
    <row r="555" spans="1:154" ht="15">
      <c r="A555" s="5"/>
      <c r="B555" s="5"/>
      <c r="C555" s="5"/>
      <c r="D555" s="5"/>
      <c r="E555" s="5"/>
      <c r="F555" s="5"/>
      <c r="G555" s="5"/>
      <c r="H555" s="5"/>
      <c r="I555" s="29"/>
      <c r="J555" s="20"/>
      <c r="K555" s="20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</row>
    <row r="556" spans="1:154" ht="15">
      <c r="A556" s="5"/>
      <c r="B556" s="5"/>
      <c r="C556" s="5"/>
      <c r="D556" s="5"/>
      <c r="E556" s="5"/>
      <c r="F556" s="5"/>
      <c r="G556" s="5"/>
      <c r="H556" s="5"/>
      <c r="I556" s="29"/>
      <c r="J556" s="20"/>
      <c r="K556" s="20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</row>
    <row r="557" spans="1:154" ht="15">
      <c r="A557" s="5"/>
      <c r="B557" s="5"/>
      <c r="C557" s="5"/>
      <c r="D557" s="5"/>
      <c r="E557" s="5"/>
      <c r="F557" s="5"/>
      <c r="G557" s="5"/>
      <c r="H557" s="5"/>
      <c r="I557" s="29"/>
      <c r="J557" s="20"/>
      <c r="K557" s="20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</row>
    <row r="558" spans="1:154" ht="15">
      <c r="A558" s="5"/>
      <c r="B558" s="5"/>
      <c r="C558" s="5"/>
      <c r="D558" s="5"/>
      <c r="E558" s="5"/>
      <c r="F558" s="5"/>
      <c r="G558" s="5"/>
      <c r="H558" s="5"/>
      <c r="I558" s="29"/>
      <c r="J558" s="20"/>
      <c r="K558" s="20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</row>
    <row r="559" spans="1:154" ht="15">
      <c r="A559" s="5"/>
      <c r="B559" s="5"/>
      <c r="C559" s="5"/>
      <c r="D559" s="5"/>
      <c r="E559" s="5"/>
      <c r="F559" s="5"/>
      <c r="G559" s="5"/>
      <c r="H559" s="5"/>
      <c r="I559" s="29"/>
      <c r="J559" s="20"/>
      <c r="K559" s="20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</row>
    <row r="560" spans="1:154" ht="15">
      <c r="A560" s="5"/>
      <c r="B560" s="5"/>
      <c r="C560" s="5"/>
      <c r="D560" s="5"/>
      <c r="E560" s="5"/>
      <c r="F560" s="5"/>
      <c r="G560" s="5"/>
      <c r="H560" s="5"/>
      <c r="I560" s="29"/>
      <c r="J560" s="20"/>
      <c r="K560" s="20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</row>
    <row r="561" spans="1:154" ht="15">
      <c r="A561" s="5"/>
      <c r="B561" s="5"/>
      <c r="C561" s="5"/>
      <c r="D561" s="5"/>
      <c r="E561" s="5"/>
      <c r="F561" s="5"/>
      <c r="G561" s="5"/>
      <c r="H561" s="5"/>
      <c r="I561" s="29"/>
      <c r="J561" s="20"/>
      <c r="K561" s="20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</row>
    <row r="562" spans="1:154" ht="15">
      <c r="A562" s="5"/>
      <c r="B562" s="5"/>
      <c r="C562" s="5"/>
      <c r="D562" s="5"/>
      <c r="E562" s="5"/>
      <c r="F562" s="5"/>
      <c r="G562" s="5"/>
      <c r="H562" s="5"/>
      <c r="I562" s="29"/>
      <c r="J562" s="20"/>
      <c r="K562" s="20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</row>
    <row r="563" spans="1:154" ht="15">
      <c r="A563" s="5"/>
      <c r="B563" s="5"/>
      <c r="C563" s="5"/>
      <c r="D563" s="5"/>
      <c r="E563" s="5"/>
      <c r="F563" s="5"/>
      <c r="G563" s="5"/>
      <c r="H563" s="5"/>
      <c r="I563" s="29"/>
      <c r="J563" s="20"/>
      <c r="K563" s="20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</row>
    <row r="564" spans="1:154" ht="15">
      <c r="A564" s="5"/>
      <c r="B564" s="5"/>
      <c r="C564" s="5"/>
      <c r="D564" s="5"/>
      <c r="E564" s="5"/>
      <c r="F564" s="5"/>
      <c r="G564" s="5"/>
      <c r="H564" s="5"/>
      <c r="I564" s="29"/>
      <c r="J564" s="20"/>
      <c r="K564" s="20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</row>
    <row r="565" spans="1:154" ht="15">
      <c r="A565" s="5"/>
      <c r="B565" s="5"/>
      <c r="C565" s="5"/>
      <c r="D565" s="5"/>
      <c r="E565" s="5"/>
      <c r="F565" s="5"/>
      <c r="G565" s="5"/>
      <c r="H565" s="5"/>
      <c r="I565" s="29"/>
      <c r="J565" s="20"/>
      <c r="K565" s="20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</row>
    <row r="566" spans="1:154" ht="15">
      <c r="A566" s="5"/>
      <c r="B566" s="5"/>
      <c r="C566" s="5"/>
      <c r="D566" s="5"/>
      <c r="E566" s="5"/>
      <c r="F566" s="5"/>
      <c r="G566" s="5"/>
      <c r="H566" s="5"/>
      <c r="I566" s="29"/>
      <c r="J566" s="20"/>
      <c r="K566" s="20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</row>
    <row r="567" spans="1:154" ht="15">
      <c r="A567" s="5"/>
      <c r="B567" s="5"/>
      <c r="C567" s="5"/>
      <c r="D567" s="5"/>
      <c r="E567" s="5"/>
      <c r="F567" s="5"/>
      <c r="G567" s="5"/>
      <c r="H567" s="5"/>
      <c r="I567" s="29"/>
      <c r="J567" s="20"/>
      <c r="K567" s="20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</row>
    <row r="568" spans="1:154" ht="15">
      <c r="A568" s="5"/>
      <c r="B568" s="5"/>
      <c r="C568" s="5"/>
      <c r="D568" s="5"/>
      <c r="E568" s="5"/>
      <c r="F568" s="5"/>
      <c r="G568" s="5"/>
      <c r="H568" s="5"/>
      <c r="I568" s="29"/>
      <c r="J568" s="20"/>
      <c r="K568" s="20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</row>
    <row r="569" spans="1:154" ht="15">
      <c r="A569" s="5"/>
      <c r="B569" s="5"/>
      <c r="C569" s="5"/>
      <c r="D569" s="5"/>
      <c r="E569" s="5"/>
      <c r="F569" s="5"/>
      <c r="G569" s="5"/>
      <c r="H569" s="5"/>
      <c r="I569" s="29"/>
      <c r="J569" s="20"/>
      <c r="K569" s="20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</row>
    <row r="570" spans="1:154" ht="15">
      <c r="A570" s="5"/>
      <c r="B570" s="5"/>
      <c r="C570" s="5"/>
      <c r="D570" s="5"/>
      <c r="E570" s="5"/>
      <c r="F570" s="5"/>
      <c r="G570" s="5"/>
      <c r="H570" s="5"/>
      <c r="I570" s="29"/>
      <c r="J570" s="20"/>
      <c r="K570" s="20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</row>
    <row r="571" spans="1:154" ht="15">
      <c r="A571" s="5"/>
      <c r="B571" s="5"/>
      <c r="C571" s="5"/>
      <c r="D571" s="5"/>
      <c r="E571" s="5"/>
      <c r="F571" s="5"/>
      <c r="G571" s="5"/>
      <c r="H571" s="5"/>
      <c r="I571" s="29"/>
      <c r="J571" s="20"/>
      <c r="K571" s="20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</row>
    <row r="572" spans="1:154" ht="15">
      <c r="A572" s="5"/>
      <c r="B572" s="5"/>
      <c r="C572" s="5"/>
      <c r="D572" s="5"/>
      <c r="E572" s="5"/>
      <c r="F572" s="5"/>
      <c r="G572" s="5"/>
      <c r="H572" s="5"/>
      <c r="I572" s="29"/>
      <c r="J572" s="20"/>
      <c r="K572" s="20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</row>
    <row r="573" spans="1:154" ht="15">
      <c r="A573" s="5"/>
      <c r="B573" s="5"/>
      <c r="C573" s="5"/>
      <c r="D573" s="5"/>
      <c r="E573" s="5"/>
      <c r="F573" s="5"/>
      <c r="G573" s="5"/>
      <c r="H573" s="5"/>
      <c r="I573" s="29"/>
      <c r="J573" s="20"/>
      <c r="K573" s="20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</row>
    <row r="574" spans="1:154" ht="15">
      <c r="A574" s="5"/>
      <c r="B574" s="5"/>
      <c r="C574" s="5"/>
      <c r="D574" s="5"/>
      <c r="E574" s="5"/>
      <c r="F574" s="5"/>
      <c r="G574" s="5"/>
      <c r="H574" s="5"/>
      <c r="I574" s="29"/>
      <c r="J574" s="20"/>
      <c r="K574" s="20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</row>
    <row r="575" spans="1:154" ht="15">
      <c r="A575" s="5"/>
      <c r="B575" s="5"/>
      <c r="C575" s="5"/>
      <c r="D575" s="5"/>
      <c r="E575" s="5"/>
      <c r="F575" s="5"/>
      <c r="G575" s="5"/>
      <c r="H575" s="5"/>
      <c r="I575" s="29"/>
      <c r="J575" s="20"/>
      <c r="K575" s="20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</row>
    <row r="576" spans="1:154" ht="15">
      <c r="A576" s="5"/>
      <c r="B576" s="5"/>
      <c r="C576" s="5"/>
      <c r="D576" s="5"/>
      <c r="E576" s="5"/>
      <c r="F576" s="5"/>
      <c r="G576" s="5"/>
      <c r="H576" s="5"/>
      <c r="I576" s="29"/>
      <c r="J576" s="20"/>
      <c r="K576" s="20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</row>
    <row r="577" spans="1:154" ht="15">
      <c r="A577" s="5"/>
      <c r="B577" s="5"/>
      <c r="C577" s="5"/>
      <c r="D577" s="5"/>
      <c r="E577" s="5"/>
      <c r="F577" s="5"/>
      <c r="G577" s="5"/>
      <c r="H577" s="5"/>
      <c r="I577" s="29"/>
      <c r="J577" s="20"/>
      <c r="K577" s="20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</row>
    <row r="578" spans="1:154" ht="15">
      <c r="A578" s="5"/>
      <c r="B578" s="5"/>
      <c r="C578" s="5"/>
      <c r="D578" s="5"/>
      <c r="E578" s="5"/>
      <c r="F578" s="5"/>
      <c r="G578" s="5"/>
      <c r="H578" s="5"/>
      <c r="I578" s="29"/>
      <c r="J578" s="20"/>
      <c r="K578" s="20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</row>
    <row r="579" spans="1:154" ht="15">
      <c r="A579" s="5"/>
      <c r="B579" s="5"/>
      <c r="C579" s="5"/>
      <c r="D579" s="5"/>
      <c r="E579" s="5"/>
      <c r="F579" s="5"/>
      <c r="G579" s="5"/>
      <c r="H579" s="5"/>
      <c r="I579" s="29"/>
      <c r="J579" s="20"/>
      <c r="K579" s="20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</row>
    <row r="580" spans="1:154" ht="15">
      <c r="A580" s="5"/>
      <c r="B580" s="5"/>
      <c r="C580" s="5"/>
      <c r="D580" s="5"/>
      <c r="E580" s="5"/>
      <c r="F580" s="5"/>
      <c r="G580" s="5"/>
      <c r="H580" s="5"/>
      <c r="I580" s="29"/>
      <c r="J580" s="20"/>
      <c r="K580" s="20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</row>
    <row r="581" spans="1:154" ht="15">
      <c r="A581" s="5"/>
      <c r="B581" s="5"/>
      <c r="C581" s="5"/>
      <c r="D581" s="5"/>
      <c r="E581" s="5"/>
      <c r="F581" s="5"/>
      <c r="G581" s="5"/>
      <c r="H581" s="5"/>
      <c r="I581" s="29"/>
      <c r="J581" s="20"/>
      <c r="K581" s="20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</row>
    <row r="582" spans="1:154" ht="15">
      <c r="A582" s="5"/>
      <c r="B582" s="5"/>
      <c r="C582" s="5"/>
      <c r="D582" s="5"/>
      <c r="E582" s="5"/>
      <c r="F582" s="5"/>
      <c r="G582" s="5"/>
      <c r="H582" s="5"/>
      <c r="I582" s="29"/>
      <c r="J582" s="20"/>
      <c r="K582" s="20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</row>
    <row r="583" spans="1:154" ht="15">
      <c r="A583" s="5"/>
      <c r="B583" s="5"/>
      <c r="C583" s="5"/>
      <c r="D583" s="5"/>
      <c r="E583" s="5"/>
      <c r="F583" s="5"/>
      <c r="G583" s="5"/>
      <c r="H583" s="5"/>
      <c r="I583" s="29"/>
      <c r="J583" s="20"/>
      <c r="K583" s="20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</row>
    <row r="584" spans="1:154" ht="15">
      <c r="A584" s="5"/>
      <c r="B584" s="5"/>
      <c r="C584" s="5"/>
      <c r="D584" s="5"/>
      <c r="E584" s="5"/>
      <c r="F584" s="5"/>
      <c r="G584" s="5"/>
      <c r="H584" s="5"/>
      <c r="I584" s="29"/>
      <c r="J584" s="20"/>
      <c r="K584" s="20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</row>
    <row r="585" spans="1:154" ht="15">
      <c r="A585" s="5"/>
      <c r="B585" s="5"/>
      <c r="C585" s="5"/>
      <c r="D585" s="5"/>
      <c r="E585" s="5"/>
      <c r="F585" s="5"/>
      <c r="G585" s="5"/>
      <c r="H585" s="5"/>
      <c r="I585" s="29"/>
      <c r="J585" s="20"/>
      <c r="K585" s="20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</row>
    <row r="586" spans="1:154" ht="15">
      <c r="A586" s="5"/>
      <c r="B586" s="5"/>
      <c r="C586" s="5"/>
      <c r="D586" s="5"/>
      <c r="E586" s="5"/>
      <c r="F586" s="5"/>
      <c r="G586" s="5"/>
      <c r="H586" s="5"/>
      <c r="I586" s="29"/>
      <c r="J586" s="20"/>
      <c r="K586" s="20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</row>
    <row r="587" spans="1:154" ht="15">
      <c r="A587" s="5"/>
      <c r="B587" s="5"/>
      <c r="C587" s="5"/>
      <c r="D587" s="5"/>
      <c r="E587" s="5"/>
      <c r="F587" s="5"/>
      <c r="G587" s="5"/>
      <c r="H587" s="5"/>
      <c r="I587" s="29"/>
      <c r="J587" s="20"/>
      <c r="K587" s="20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</row>
    <row r="588" spans="1:154" ht="15">
      <c r="A588" s="5"/>
      <c r="B588" s="5"/>
      <c r="C588" s="5"/>
      <c r="D588" s="5"/>
      <c r="E588" s="5"/>
      <c r="F588" s="5"/>
      <c r="G588" s="5"/>
      <c r="H588" s="5"/>
      <c r="I588" s="29"/>
      <c r="J588" s="20"/>
      <c r="K588" s="20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</row>
    <row r="589" spans="1:154" ht="15">
      <c r="A589" s="5"/>
      <c r="B589" s="5"/>
      <c r="C589" s="5"/>
      <c r="D589" s="5"/>
      <c r="E589" s="5"/>
      <c r="F589" s="5"/>
      <c r="G589" s="5"/>
      <c r="H589" s="5"/>
      <c r="I589" s="29"/>
      <c r="J589" s="20"/>
      <c r="K589" s="20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</row>
    <row r="590" spans="1:154" ht="15">
      <c r="A590" s="5"/>
      <c r="B590" s="5"/>
      <c r="C590" s="5"/>
      <c r="D590" s="5"/>
      <c r="E590" s="5"/>
      <c r="F590" s="5"/>
      <c r="G590" s="5"/>
      <c r="H590" s="5"/>
      <c r="I590" s="29"/>
      <c r="J590" s="20"/>
      <c r="K590" s="20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</row>
    <row r="591" spans="1:154" ht="15">
      <c r="A591" s="5"/>
      <c r="B591" s="5"/>
      <c r="C591" s="5"/>
      <c r="D591" s="5"/>
      <c r="E591" s="5"/>
      <c r="F591" s="5"/>
      <c r="G591" s="5"/>
      <c r="H591" s="5"/>
      <c r="I591" s="29"/>
      <c r="J591" s="20"/>
      <c r="K591" s="20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</row>
    <row r="592" spans="1:154" ht="15">
      <c r="A592" s="5"/>
      <c r="B592" s="5"/>
      <c r="C592" s="5"/>
      <c r="D592" s="5"/>
      <c r="E592" s="5"/>
      <c r="F592" s="5"/>
      <c r="G592" s="5"/>
      <c r="H592" s="5"/>
      <c r="I592" s="29"/>
      <c r="J592" s="20"/>
      <c r="K592" s="20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</row>
    <row r="593" spans="1:154" ht="15">
      <c r="A593" s="5"/>
      <c r="B593" s="5"/>
      <c r="C593" s="5"/>
      <c r="D593" s="5"/>
      <c r="E593" s="5"/>
      <c r="F593" s="5"/>
      <c r="G593" s="5"/>
      <c r="H593" s="5"/>
      <c r="I593" s="29"/>
      <c r="J593" s="20"/>
      <c r="K593" s="20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</row>
    <row r="594" spans="1:154" ht="15">
      <c r="A594" s="5"/>
      <c r="B594" s="5"/>
      <c r="C594" s="5"/>
      <c r="D594" s="5"/>
      <c r="E594" s="5"/>
      <c r="F594" s="5"/>
      <c r="G594" s="5"/>
      <c r="H594" s="5"/>
      <c r="I594" s="29"/>
      <c r="J594" s="20"/>
      <c r="K594" s="20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</row>
    <row r="595" spans="1:154" ht="15">
      <c r="A595" s="5"/>
      <c r="B595" s="5"/>
      <c r="C595" s="5"/>
      <c r="D595" s="5"/>
      <c r="E595" s="5"/>
      <c r="F595" s="5"/>
      <c r="G595" s="5"/>
      <c r="H595" s="5"/>
      <c r="I595" s="29"/>
      <c r="J595" s="20"/>
      <c r="K595" s="20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</row>
    <row r="596" spans="1:154" ht="15">
      <c r="A596" s="5"/>
      <c r="B596" s="5"/>
      <c r="C596" s="5"/>
      <c r="D596" s="5"/>
      <c r="E596" s="5"/>
      <c r="F596" s="5"/>
      <c r="G596" s="5"/>
      <c r="H596" s="5"/>
      <c r="I596" s="29"/>
      <c r="J596" s="20"/>
      <c r="K596" s="20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</row>
    <row r="597" spans="1:154" ht="15">
      <c r="A597" s="5"/>
      <c r="B597" s="5"/>
      <c r="C597" s="5"/>
      <c r="D597" s="5"/>
      <c r="E597" s="5"/>
      <c r="F597" s="5"/>
      <c r="G597" s="5"/>
      <c r="H597" s="5"/>
      <c r="I597" s="29"/>
      <c r="J597" s="20"/>
      <c r="K597" s="20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</row>
    <row r="598" spans="1:154" ht="15">
      <c r="A598" s="5"/>
      <c r="B598" s="5"/>
      <c r="C598" s="5"/>
      <c r="D598" s="5"/>
      <c r="E598" s="5"/>
      <c r="F598" s="5"/>
      <c r="G598" s="5"/>
      <c r="H598" s="5"/>
      <c r="I598" s="29"/>
      <c r="J598" s="20"/>
      <c r="K598" s="20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</row>
    <row r="599" spans="1:154" ht="15">
      <c r="A599" s="5"/>
      <c r="B599" s="5"/>
      <c r="C599" s="5"/>
      <c r="D599" s="5"/>
      <c r="E599" s="5"/>
      <c r="F599" s="5"/>
      <c r="G599" s="5"/>
      <c r="H599" s="5"/>
      <c r="I599" s="29"/>
      <c r="J599" s="20"/>
      <c r="K599" s="20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</row>
    <row r="600" spans="1:154" ht="15">
      <c r="A600" s="5"/>
      <c r="B600" s="5"/>
      <c r="C600" s="5"/>
      <c r="D600" s="5"/>
      <c r="E600" s="5"/>
      <c r="F600" s="5"/>
      <c r="G600" s="5"/>
      <c r="H600" s="5"/>
      <c r="I600" s="29"/>
      <c r="J600" s="20"/>
      <c r="K600" s="20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</row>
    <row r="601" spans="1:154" ht="15">
      <c r="A601" s="5"/>
      <c r="B601" s="5"/>
      <c r="C601" s="5"/>
      <c r="D601" s="5"/>
      <c r="E601" s="5"/>
      <c r="F601" s="5"/>
      <c r="G601" s="5"/>
      <c r="H601" s="5"/>
      <c r="I601" s="29"/>
      <c r="J601" s="20"/>
      <c r="K601" s="20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</row>
    <row r="602" spans="1:154" ht="15">
      <c r="A602" s="5"/>
      <c r="B602" s="5"/>
      <c r="C602" s="5"/>
      <c r="D602" s="5"/>
      <c r="E602" s="5"/>
      <c r="F602" s="5"/>
      <c r="G602" s="5"/>
      <c r="H602" s="5"/>
      <c r="I602" s="29"/>
      <c r="J602" s="20"/>
      <c r="K602" s="20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</row>
    <row r="603" spans="1:154" ht="15">
      <c r="A603" s="5"/>
      <c r="B603" s="5"/>
      <c r="C603" s="5"/>
      <c r="D603" s="5"/>
      <c r="E603" s="5"/>
      <c r="F603" s="5"/>
      <c r="G603" s="5"/>
      <c r="H603" s="5"/>
      <c r="I603" s="29"/>
      <c r="J603" s="20"/>
      <c r="K603" s="20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</row>
    <row r="604" spans="1:154" ht="15">
      <c r="A604" s="5"/>
      <c r="B604" s="5"/>
      <c r="C604" s="5"/>
      <c r="D604" s="5"/>
      <c r="E604" s="5"/>
      <c r="F604" s="5"/>
      <c r="G604" s="5"/>
      <c r="H604" s="5"/>
      <c r="I604" s="29"/>
      <c r="J604" s="20"/>
      <c r="K604" s="20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</row>
    <row r="605" spans="1:154" ht="15">
      <c r="A605" s="5"/>
      <c r="B605" s="5"/>
      <c r="C605" s="5"/>
      <c r="D605" s="5"/>
      <c r="E605" s="5"/>
      <c r="F605" s="5"/>
      <c r="G605" s="5"/>
      <c r="H605" s="5"/>
      <c r="I605" s="29"/>
      <c r="J605" s="20"/>
      <c r="K605" s="20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</row>
    <row r="606" spans="1:154" ht="15">
      <c r="A606" s="5"/>
      <c r="B606" s="5"/>
      <c r="C606" s="5"/>
      <c r="D606" s="5"/>
      <c r="E606" s="5"/>
      <c r="F606" s="5"/>
      <c r="G606" s="5"/>
      <c r="H606" s="5"/>
      <c r="I606" s="29"/>
      <c r="J606" s="20"/>
      <c r="K606" s="20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</row>
    <row r="607" spans="1:154" ht="15">
      <c r="A607" s="5"/>
      <c r="B607" s="5"/>
      <c r="C607" s="5"/>
      <c r="D607" s="5"/>
      <c r="E607" s="5"/>
      <c r="F607" s="5"/>
      <c r="G607" s="5"/>
      <c r="H607" s="5"/>
      <c r="I607" s="29"/>
      <c r="J607" s="20"/>
      <c r="K607" s="20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</row>
    <row r="608" spans="1:154" ht="15">
      <c r="A608" s="5"/>
      <c r="B608" s="5"/>
      <c r="C608" s="5"/>
      <c r="D608" s="5"/>
      <c r="E608" s="5"/>
      <c r="F608" s="5"/>
      <c r="G608" s="5"/>
      <c r="H608" s="5"/>
      <c r="I608" s="29"/>
      <c r="J608" s="20"/>
      <c r="K608" s="20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</row>
    <row r="609" spans="1:154" ht="15">
      <c r="A609" s="5"/>
      <c r="B609" s="5"/>
      <c r="C609" s="5"/>
      <c r="D609" s="5"/>
      <c r="E609" s="5"/>
      <c r="F609" s="5"/>
      <c r="G609" s="5"/>
      <c r="H609" s="5"/>
      <c r="I609" s="29"/>
      <c r="J609" s="20"/>
      <c r="K609" s="20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</row>
    <row r="610" spans="1:154" ht="15">
      <c r="A610" s="5"/>
      <c r="B610" s="5"/>
      <c r="C610" s="5"/>
      <c r="D610" s="5"/>
      <c r="E610" s="5"/>
      <c r="F610" s="5"/>
      <c r="G610" s="5"/>
      <c r="H610" s="5"/>
      <c r="I610" s="29"/>
      <c r="J610" s="20"/>
      <c r="K610" s="20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</row>
    <row r="611" spans="1:154" ht="15">
      <c r="A611" s="5"/>
      <c r="B611" s="5"/>
      <c r="C611" s="5"/>
      <c r="D611" s="5"/>
      <c r="E611" s="5"/>
      <c r="F611" s="5"/>
      <c r="G611" s="5"/>
      <c r="H611" s="5"/>
      <c r="I611" s="29"/>
      <c r="J611" s="20"/>
      <c r="K611" s="20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</row>
    <row r="612" spans="1:154" ht="15">
      <c r="A612" s="5"/>
      <c r="B612" s="5"/>
      <c r="C612" s="5"/>
      <c r="D612" s="5"/>
      <c r="E612" s="5"/>
      <c r="F612" s="5"/>
      <c r="G612" s="5"/>
      <c r="H612" s="5"/>
      <c r="I612" s="29"/>
      <c r="J612" s="20"/>
      <c r="K612" s="20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</row>
    <row r="613" spans="1:154" ht="15">
      <c r="A613" s="5"/>
      <c r="B613" s="5"/>
      <c r="C613" s="5"/>
      <c r="D613" s="5"/>
      <c r="E613" s="5"/>
      <c r="F613" s="5"/>
      <c r="G613" s="5"/>
      <c r="H613" s="5"/>
      <c r="I613" s="29"/>
      <c r="J613" s="20"/>
      <c r="K613" s="20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</row>
    <row r="614" spans="1:154" ht="15">
      <c r="A614" s="5"/>
      <c r="B614" s="5"/>
      <c r="C614" s="5"/>
      <c r="D614" s="5"/>
      <c r="E614" s="5"/>
      <c r="F614" s="5"/>
      <c r="G614" s="5"/>
      <c r="H614" s="5"/>
      <c r="I614" s="29"/>
      <c r="J614" s="20"/>
      <c r="K614" s="20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</row>
    <row r="615" spans="1:154" ht="15">
      <c r="A615" s="5"/>
      <c r="B615" s="5"/>
      <c r="C615" s="5"/>
      <c r="D615" s="5"/>
      <c r="E615" s="5"/>
      <c r="F615" s="5"/>
      <c r="G615" s="5"/>
      <c r="H615" s="5"/>
      <c r="I615" s="29"/>
      <c r="J615" s="20"/>
      <c r="K615" s="20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</row>
    <row r="616" spans="1:154" ht="15">
      <c r="A616" s="5"/>
      <c r="B616" s="5"/>
      <c r="C616" s="5"/>
      <c r="D616" s="5"/>
      <c r="E616" s="5"/>
      <c r="F616" s="5"/>
      <c r="G616" s="5"/>
      <c r="H616" s="5"/>
      <c r="I616" s="29"/>
      <c r="J616" s="20"/>
      <c r="K616" s="20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</row>
    <row r="617" spans="1:154" ht="15">
      <c r="A617" s="5"/>
      <c r="B617" s="5"/>
      <c r="C617" s="5"/>
      <c r="D617" s="5"/>
      <c r="E617" s="5"/>
      <c r="F617" s="5"/>
      <c r="G617" s="5"/>
      <c r="H617" s="5"/>
      <c r="I617" s="29"/>
      <c r="J617" s="20"/>
      <c r="K617" s="20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</row>
    <row r="618" spans="1:154" ht="15">
      <c r="A618" s="5"/>
      <c r="B618" s="5"/>
      <c r="C618" s="5"/>
      <c r="D618" s="5"/>
      <c r="E618" s="5"/>
      <c r="F618" s="5"/>
      <c r="G618" s="5"/>
      <c r="H618" s="5"/>
      <c r="I618" s="29"/>
      <c r="J618" s="20"/>
      <c r="K618" s="20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</row>
    <row r="619" spans="1:154" ht="15">
      <c r="A619" s="5"/>
      <c r="B619" s="5"/>
      <c r="C619" s="5"/>
      <c r="D619" s="5"/>
      <c r="E619" s="5"/>
      <c r="F619" s="5"/>
      <c r="G619" s="5"/>
      <c r="H619" s="5"/>
      <c r="I619" s="29"/>
      <c r="J619" s="20"/>
      <c r="K619" s="20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</row>
    <row r="620" spans="1:154" ht="15">
      <c r="A620" s="5"/>
      <c r="B620" s="5"/>
      <c r="C620" s="5"/>
      <c r="D620" s="5"/>
      <c r="E620" s="5"/>
      <c r="F620" s="5"/>
      <c r="G620" s="5"/>
      <c r="H620" s="5"/>
      <c r="I620" s="29"/>
      <c r="J620" s="20"/>
      <c r="K620" s="20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</row>
    <row r="621" spans="1:154" ht="15">
      <c r="A621" s="5"/>
      <c r="B621" s="5"/>
      <c r="C621" s="5"/>
      <c r="D621" s="5"/>
      <c r="E621" s="5"/>
      <c r="F621" s="5"/>
      <c r="G621" s="5"/>
      <c r="H621" s="5"/>
      <c r="I621" s="29"/>
      <c r="J621" s="20"/>
      <c r="K621" s="20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</row>
    <row r="622" spans="1:154" ht="15">
      <c r="A622" s="5"/>
      <c r="B622" s="5"/>
      <c r="C622" s="5"/>
      <c r="D622" s="5"/>
      <c r="E622" s="5"/>
      <c r="F622" s="5"/>
      <c r="G622" s="5"/>
      <c r="H622" s="5"/>
      <c r="I622" s="29"/>
      <c r="J622" s="20"/>
      <c r="K622" s="20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</row>
    <row r="623" spans="1:154" ht="15">
      <c r="A623" s="5"/>
      <c r="B623" s="5"/>
      <c r="C623" s="5"/>
      <c r="D623" s="5"/>
      <c r="E623" s="5"/>
      <c r="F623" s="5"/>
      <c r="G623" s="5"/>
      <c r="H623" s="5"/>
      <c r="I623" s="29"/>
      <c r="J623" s="20"/>
      <c r="K623" s="20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</row>
    <row r="624" spans="1:154" ht="15">
      <c r="A624" s="5"/>
      <c r="B624" s="5"/>
      <c r="C624" s="5"/>
      <c r="D624" s="5"/>
      <c r="E624" s="5"/>
      <c r="F624" s="5"/>
      <c r="G624" s="5"/>
      <c r="H624" s="5"/>
      <c r="I624" s="29"/>
      <c r="J624" s="20"/>
      <c r="K624" s="20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</row>
    <row r="625" spans="1:154" ht="15">
      <c r="A625" s="5"/>
      <c r="B625" s="5"/>
      <c r="C625" s="5"/>
      <c r="D625" s="5"/>
      <c r="E625" s="5"/>
      <c r="F625" s="5"/>
      <c r="G625" s="5"/>
      <c r="H625" s="5"/>
      <c r="I625" s="29"/>
      <c r="J625" s="20"/>
      <c r="K625" s="20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</row>
    <row r="626" spans="1:154" ht="15">
      <c r="A626" s="5"/>
      <c r="B626" s="5"/>
      <c r="C626" s="5"/>
      <c r="D626" s="5"/>
      <c r="E626" s="5"/>
      <c r="F626" s="5"/>
      <c r="G626" s="5"/>
      <c r="H626" s="5"/>
      <c r="I626" s="29"/>
      <c r="J626" s="20"/>
      <c r="K626" s="20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</row>
    <row r="627" spans="1:154" ht="15">
      <c r="A627" s="5"/>
      <c r="B627" s="5"/>
      <c r="C627" s="5"/>
      <c r="D627" s="5"/>
      <c r="E627" s="5"/>
      <c r="F627" s="5"/>
      <c r="G627" s="5"/>
      <c r="H627" s="5"/>
      <c r="I627" s="29"/>
      <c r="J627" s="20"/>
      <c r="K627" s="20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</row>
    <row r="628" spans="1:154" ht="15">
      <c r="A628" s="5"/>
      <c r="B628" s="5"/>
      <c r="C628" s="5"/>
      <c r="D628" s="5"/>
      <c r="E628" s="5"/>
      <c r="F628" s="5"/>
      <c r="G628" s="5"/>
      <c r="H628" s="5"/>
      <c r="I628" s="29"/>
      <c r="J628" s="20"/>
      <c r="K628" s="20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</row>
    <row r="629" spans="1:154" ht="15">
      <c r="A629" s="5"/>
      <c r="B629" s="5"/>
      <c r="C629" s="5"/>
      <c r="D629" s="5"/>
      <c r="E629" s="5"/>
      <c r="F629" s="5"/>
      <c r="G629" s="5"/>
      <c r="H629" s="5"/>
      <c r="I629" s="29"/>
      <c r="J629" s="20"/>
      <c r="K629" s="20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</row>
    <row r="630" spans="1:154" ht="15">
      <c r="A630" s="5"/>
      <c r="B630" s="5"/>
      <c r="C630" s="5"/>
      <c r="D630" s="5"/>
      <c r="E630" s="5"/>
      <c r="F630" s="5"/>
      <c r="G630" s="5"/>
      <c r="H630" s="5"/>
      <c r="I630" s="29"/>
      <c r="J630" s="20"/>
      <c r="K630" s="20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</row>
    <row r="631" spans="1:154" ht="15">
      <c r="A631" s="5"/>
      <c r="B631" s="5"/>
      <c r="C631" s="5"/>
      <c r="D631" s="5"/>
      <c r="E631" s="5"/>
      <c r="F631" s="5"/>
      <c r="G631" s="5"/>
      <c r="H631" s="5"/>
      <c r="I631" s="29"/>
      <c r="J631" s="20"/>
      <c r="K631" s="20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</row>
    <row r="632" spans="1:154" ht="15">
      <c r="A632" s="5"/>
      <c r="B632" s="5"/>
      <c r="C632" s="5"/>
      <c r="D632" s="5"/>
      <c r="E632" s="5"/>
      <c r="F632" s="5"/>
      <c r="G632" s="5"/>
      <c r="H632" s="5"/>
      <c r="I632" s="29"/>
      <c r="J632" s="20"/>
      <c r="K632" s="20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</row>
    <row r="633" spans="1:154" ht="15">
      <c r="A633" s="5"/>
      <c r="B633" s="5"/>
      <c r="C633" s="5"/>
      <c r="D633" s="5"/>
      <c r="E633" s="5"/>
      <c r="F633" s="5"/>
      <c r="G633" s="5"/>
      <c r="H633" s="5"/>
      <c r="I633" s="29"/>
      <c r="J633" s="20"/>
      <c r="K633" s="20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</row>
    <row r="634" spans="1:154" ht="15">
      <c r="A634" s="5"/>
      <c r="B634" s="5"/>
      <c r="C634" s="5"/>
      <c r="D634" s="5"/>
      <c r="E634" s="5"/>
      <c r="F634" s="5"/>
      <c r="G634" s="5"/>
      <c r="H634" s="5"/>
      <c r="I634" s="29"/>
      <c r="J634" s="20"/>
      <c r="K634" s="20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</row>
    <row r="635" spans="1:154" ht="15">
      <c r="A635" s="5"/>
      <c r="B635" s="5"/>
      <c r="C635" s="5"/>
      <c r="D635" s="5"/>
      <c r="E635" s="5"/>
      <c r="F635" s="5"/>
      <c r="G635" s="5"/>
      <c r="H635" s="5"/>
      <c r="I635" s="29"/>
      <c r="J635" s="20"/>
      <c r="K635" s="20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</row>
    <row r="636" spans="1:154" ht="15">
      <c r="A636" s="5"/>
      <c r="B636" s="5"/>
      <c r="C636" s="5"/>
      <c r="D636" s="5"/>
      <c r="E636" s="5"/>
      <c r="F636" s="5"/>
      <c r="G636" s="5"/>
      <c r="H636" s="5"/>
      <c r="I636" s="29"/>
      <c r="J636" s="20"/>
      <c r="K636" s="20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</row>
    <row r="637" spans="1:154" ht="15">
      <c r="A637" s="5"/>
      <c r="B637" s="5"/>
      <c r="C637" s="5"/>
      <c r="D637" s="5"/>
      <c r="E637" s="5"/>
      <c r="F637" s="5"/>
      <c r="G637" s="5"/>
      <c r="H637" s="5"/>
      <c r="I637" s="29"/>
      <c r="J637" s="20"/>
      <c r="K637" s="20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</row>
    <row r="638" spans="1:154" ht="15">
      <c r="A638" s="5"/>
      <c r="B638" s="5"/>
      <c r="C638" s="5"/>
      <c r="D638" s="5"/>
      <c r="E638" s="5"/>
      <c r="F638" s="5"/>
      <c r="G638" s="5"/>
      <c r="H638" s="5"/>
      <c r="I638" s="29"/>
      <c r="J638" s="20"/>
      <c r="K638" s="20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</row>
    <row r="639" spans="1:154" ht="15">
      <c r="A639" s="5"/>
      <c r="B639" s="5"/>
      <c r="C639" s="5"/>
      <c r="D639" s="5"/>
      <c r="E639" s="5"/>
      <c r="F639" s="5"/>
      <c r="G639" s="5"/>
      <c r="H639" s="5"/>
      <c r="I639" s="29"/>
      <c r="J639" s="20"/>
      <c r="K639" s="20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</row>
    <row r="640" spans="1:154" ht="15">
      <c r="A640" s="5"/>
      <c r="B640" s="5"/>
      <c r="C640" s="5"/>
      <c r="D640" s="5"/>
      <c r="E640" s="5"/>
      <c r="F640" s="5"/>
      <c r="G640" s="5"/>
      <c r="H640" s="5"/>
      <c r="I640" s="29"/>
      <c r="J640" s="20"/>
      <c r="K640" s="20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</row>
    <row r="641" spans="1:154" ht="15">
      <c r="A641" s="5"/>
      <c r="B641" s="5"/>
      <c r="C641" s="5"/>
      <c r="D641" s="5"/>
      <c r="E641" s="5"/>
      <c r="F641" s="5"/>
      <c r="G641" s="5"/>
      <c r="H641" s="5"/>
      <c r="I641" s="29"/>
      <c r="J641" s="20"/>
      <c r="K641" s="20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</row>
    <row r="642" spans="1:154" ht="15">
      <c r="A642" s="5"/>
      <c r="B642" s="5"/>
      <c r="C642" s="5"/>
      <c r="D642" s="5"/>
      <c r="E642" s="5"/>
      <c r="F642" s="5"/>
      <c r="G642" s="5"/>
      <c r="H642" s="5"/>
      <c r="I642" s="29"/>
      <c r="J642" s="20"/>
      <c r="K642" s="20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</row>
    <row r="643" spans="1:154" ht="15">
      <c r="A643" s="5"/>
      <c r="B643" s="5"/>
      <c r="C643" s="5"/>
      <c r="D643" s="5"/>
      <c r="E643" s="5"/>
      <c r="F643" s="5"/>
      <c r="G643" s="5"/>
      <c r="H643" s="5"/>
      <c r="I643" s="29"/>
      <c r="J643" s="20"/>
      <c r="K643" s="20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</row>
    <row r="644" spans="1:154" ht="15">
      <c r="A644" s="5"/>
      <c r="B644" s="5"/>
      <c r="C644" s="5"/>
      <c r="D644" s="5"/>
      <c r="E644" s="5"/>
      <c r="F644" s="5"/>
      <c r="G644" s="5"/>
      <c r="H644" s="5"/>
      <c r="I644" s="29"/>
      <c r="J644" s="20"/>
      <c r="K644" s="20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</row>
    <row r="645" spans="1:154" ht="15">
      <c r="A645" s="5"/>
      <c r="B645" s="5"/>
      <c r="C645" s="5"/>
      <c r="D645" s="5"/>
      <c r="E645" s="5"/>
      <c r="F645" s="5"/>
      <c r="G645" s="5"/>
      <c r="H645" s="5"/>
      <c r="I645" s="29"/>
      <c r="J645" s="20"/>
      <c r="K645" s="20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</row>
    <row r="646" spans="1:154" ht="15">
      <c r="A646" s="5"/>
      <c r="B646" s="5"/>
      <c r="C646" s="5"/>
      <c r="D646" s="5"/>
      <c r="E646" s="5"/>
      <c r="F646" s="5"/>
      <c r="G646" s="5"/>
      <c r="H646" s="5"/>
      <c r="I646" s="29"/>
      <c r="J646" s="20"/>
      <c r="K646" s="20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</row>
    <row r="647" spans="1:154" ht="15">
      <c r="A647" s="5"/>
      <c r="B647" s="5"/>
      <c r="C647" s="5"/>
      <c r="D647" s="5"/>
      <c r="E647" s="5"/>
      <c r="F647" s="5"/>
      <c r="G647" s="5"/>
      <c r="H647" s="5"/>
      <c r="I647" s="29"/>
      <c r="J647" s="20"/>
      <c r="K647" s="20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</row>
    <row r="648" spans="1:154" ht="15">
      <c r="A648" s="5"/>
      <c r="B648" s="5"/>
      <c r="C648" s="5"/>
      <c r="D648" s="5"/>
      <c r="E648" s="5"/>
      <c r="F648" s="5"/>
      <c r="G648" s="5"/>
      <c r="H648" s="5"/>
      <c r="I648" s="29"/>
      <c r="J648" s="20"/>
      <c r="K648" s="20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</row>
    <row r="649" spans="1:154" ht="15">
      <c r="A649" s="5"/>
      <c r="B649" s="5"/>
      <c r="C649" s="5"/>
      <c r="D649" s="5"/>
      <c r="E649" s="5"/>
      <c r="F649" s="5"/>
      <c r="G649" s="5"/>
      <c r="H649" s="5"/>
      <c r="I649" s="29"/>
      <c r="J649" s="20"/>
      <c r="K649" s="20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</row>
    <row r="650" spans="1:154" ht="15">
      <c r="A650" s="5"/>
      <c r="B650" s="5"/>
      <c r="C650" s="5"/>
      <c r="D650" s="5"/>
      <c r="E650" s="5"/>
      <c r="F650" s="5"/>
      <c r="G650" s="5"/>
      <c r="H650" s="5"/>
      <c r="I650" s="29"/>
      <c r="J650" s="20"/>
      <c r="K650" s="20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</row>
    <row r="651" spans="1:154" ht="15">
      <c r="A651" s="5"/>
      <c r="B651" s="5"/>
      <c r="C651" s="5"/>
      <c r="D651" s="5"/>
      <c r="E651" s="5"/>
      <c r="F651" s="5"/>
      <c r="G651" s="5"/>
      <c r="H651" s="5"/>
      <c r="I651" s="29"/>
      <c r="J651" s="20"/>
      <c r="K651" s="20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</row>
    <row r="652" spans="1:154" ht="15">
      <c r="A652" s="5"/>
      <c r="B652" s="5"/>
      <c r="C652" s="5"/>
      <c r="D652" s="5"/>
      <c r="E652" s="5"/>
      <c r="F652" s="5"/>
      <c r="G652" s="5"/>
      <c r="H652" s="5"/>
      <c r="I652" s="29"/>
      <c r="J652" s="20"/>
      <c r="K652" s="20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</row>
    <row r="653" spans="1:154" ht="15">
      <c r="A653" s="5"/>
      <c r="B653" s="5"/>
      <c r="C653" s="5"/>
      <c r="D653" s="5"/>
      <c r="E653" s="5"/>
      <c r="F653" s="5"/>
      <c r="G653" s="5"/>
      <c r="H653" s="5"/>
      <c r="I653" s="29"/>
      <c r="J653" s="20"/>
      <c r="K653" s="20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</row>
    <row r="654" spans="1:154" ht="15">
      <c r="A654" s="5"/>
      <c r="B654" s="5"/>
      <c r="C654" s="5"/>
      <c r="D654" s="5"/>
      <c r="E654" s="5"/>
      <c r="F654" s="5"/>
      <c r="G654" s="5"/>
      <c r="H654" s="5"/>
      <c r="I654" s="29"/>
      <c r="J654" s="20"/>
      <c r="K654" s="20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</row>
    <row r="655" spans="1:154" ht="15">
      <c r="A655" s="5"/>
      <c r="B655" s="5"/>
      <c r="C655" s="5"/>
      <c r="D655" s="5"/>
      <c r="E655" s="5"/>
      <c r="F655" s="5"/>
      <c r="G655" s="5"/>
      <c r="H655" s="5"/>
      <c r="I655" s="29"/>
      <c r="J655" s="20"/>
      <c r="K655" s="20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</row>
    <row r="656" spans="1:154" ht="15">
      <c r="A656" s="5"/>
      <c r="B656" s="5"/>
      <c r="C656" s="5"/>
      <c r="D656" s="5"/>
      <c r="E656" s="5"/>
      <c r="F656" s="5"/>
      <c r="G656" s="5"/>
      <c r="H656" s="5"/>
      <c r="I656" s="29"/>
      <c r="J656" s="20"/>
      <c r="K656" s="20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</row>
    <row r="657" spans="1:154" ht="15">
      <c r="A657" s="5"/>
      <c r="B657" s="5"/>
      <c r="C657" s="5"/>
      <c r="D657" s="5"/>
      <c r="E657" s="5"/>
      <c r="F657" s="5"/>
      <c r="G657" s="5"/>
      <c r="H657" s="5"/>
      <c r="I657" s="29"/>
      <c r="J657" s="20"/>
      <c r="K657" s="20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</row>
    <row r="658" spans="1:154" ht="15">
      <c r="A658" s="5"/>
      <c r="B658" s="5"/>
      <c r="C658" s="5"/>
      <c r="D658" s="5"/>
      <c r="E658" s="5"/>
      <c r="F658" s="5"/>
      <c r="G658" s="5"/>
      <c r="H658" s="5"/>
      <c r="I658" s="29"/>
      <c r="J658" s="20"/>
      <c r="K658" s="20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</row>
    <row r="659" spans="1:154" ht="15">
      <c r="A659" s="5"/>
      <c r="B659" s="5"/>
      <c r="C659" s="5"/>
      <c r="D659" s="5"/>
      <c r="E659" s="5"/>
      <c r="F659" s="5"/>
      <c r="G659" s="5"/>
      <c r="H659" s="5"/>
      <c r="I659" s="29"/>
      <c r="J659" s="20"/>
      <c r="K659" s="20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</row>
    <row r="660" spans="1:154" ht="15">
      <c r="A660" s="5"/>
      <c r="B660" s="5"/>
      <c r="C660" s="5"/>
      <c r="D660" s="5"/>
      <c r="E660" s="5"/>
      <c r="F660" s="5"/>
      <c r="G660" s="5"/>
      <c r="H660" s="5"/>
      <c r="I660" s="29"/>
      <c r="J660" s="20"/>
      <c r="K660" s="20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</row>
    <row r="661" spans="1:154" ht="15">
      <c r="A661" s="5"/>
      <c r="B661" s="5"/>
      <c r="C661" s="5"/>
      <c r="D661" s="5"/>
      <c r="E661" s="5"/>
      <c r="F661" s="5"/>
      <c r="G661" s="5"/>
      <c r="H661" s="5"/>
      <c r="I661" s="29"/>
      <c r="J661" s="20"/>
      <c r="K661" s="20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</row>
    <row r="662" spans="1:154" ht="15">
      <c r="A662" s="5"/>
      <c r="B662" s="5"/>
      <c r="C662" s="5"/>
      <c r="D662" s="5"/>
      <c r="E662" s="5"/>
      <c r="F662" s="5"/>
      <c r="G662" s="5"/>
      <c r="H662" s="5"/>
      <c r="I662" s="29"/>
      <c r="J662" s="20"/>
      <c r="K662" s="20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</row>
    <row r="663" spans="1:154" ht="15">
      <c r="A663" s="5"/>
      <c r="B663" s="5"/>
      <c r="C663" s="5"/>
      <c r="D663" s="5"/>
      <c r="E663" s="5"/>
      <c r="F663" s="5"/>
      <c r="G663" s="5"/>
      <c r="H663" s="5"/>
      <c r="I663" s="29"/>
      <c r="J663" s="20"/>
      <c r="K663" s="20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</row>
    <row r="664" spans="1:154" ht="15">
      <c r="A664" s="5"/>
      <c r="B664" s="5"/>
      <c r="C664" s="5"/>
      <c r="D664" s="5"/>
      <c r="E664" s="5"/>
      <c r="F664" s="5"/>
      <c r="G664" s="5"/>
      <c r="H664" s="5"/>
      <c r="I664" s="29"/>
      <c r="J664" s="20"/>
      <c r="K664" s="20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</row>
    <row r="665" spans="1:154" ht="15">
      <c r="A665" s="5"/>
      <c r="B665" s="5"/>
      <c r="C665" s="5"/>
      <c r="D665" s="5"/>
      <c r="E665" s="5"/>
      <c r="F665" s="5"/>
      <c r="G665" s="5"/>
      <c r="H665" s="5"/>
      <c r="I665" s="29"/>
      <c r="J665" s="20"/>
      <c r="K665" s="20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</row>
    <row r="666" spans="1:154" ht="15">
      <c r="A666" s="5"/>
      <c r="B666" s="5"/>
      <c r="C666" s="5"/>
      <c r="D666" s="5"/>
      <c r="E666" s="5"/>
      <c r="F666" s="5"/>
      <c r="G666" s="5"/>
      <c r="H666" s="5"/>
      <c r="I666" s="29"/>
      <c r="J666" s="20"/>
      <c r="K666" s="20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</row>
    <row r="667" spans="1:154" ht="15">
      <c r="A667" s="5"/>
      <c r="B667" s="5"/>
      <c r="C667" s="5"/>
      <c r="D667" s="5"/>
      <c r="E667" s="5"/>
      <c r="F667" s="5"/>
      <c r="G667" s="5"/>
      <c r="H667" s="5"/>
      <c r="I667" s="29"/>
      <c r="J667" s="20"/>
      <c r="K667" s="20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</row>
    <row r="668" spans="1:154" ht="15">
      <c r="A668" s="5"/>
      <c r="B668" s="5"/>
      <c r="C668" s="5"/>
      <c r="D668" s="5"/>
      <c r="E668" s="5"/>
      <c r="F668" s="5"/>
      <c r="G668" s="5"/>
      <c r="H668" s="5"/>
      <c r="I668" s="29"/>
      <c r="J668" s="20"/>
      <c r="K668" s="20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</row>
    <row r="669" spans="1:154" ht="15">
      <c r="A669" s="5"/>
      <c r="B669" s="5"/>
      <c r="C669" s="5"/>
      <c r="D669" s="5"/>
      <c r="E669" s="5"/>
      <c r="F669" s="5"/>
      <c r="G669" s="5"/>
      <c r="H669" s="5"/>
      <c r="I669" s="29"/>
      <c r="J669" s="20"/>
      <c r="K669" s="20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</row>
    <row r="670" spans="1:154" ht="15">
      <c r="A670" s="5"/>
      <c r="B670" s="5"/>
      <c r="C670" s="5"/>
      <c r="D670" s="5"/>
      <c r="E670" s="5"/>
      <c r="F670" s="5"/>
      <c r="G670" s="5"/>
      <c r="H670" s="5"/>
      <c r="I670" s="29"/>
      <c r="J670" s="20"/>
      <c r="K670" s="20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</row>
    <row r="671" spans="1:154" ht="15">
      <c r="A671" s="5"/>
      <c r="B671" s="5"/>
      <c r="C671" s="5"/>
      <c r="D671" s="5"/>
      <c r="E671" s="5"/>
      <c r="F671" s="5"/>
      <c r="G671" s="5"/>
      <c r="H671" s="5"/>
      <c r="I671" s="29"/>
      <c r="J671" s="20"/>
      <c r="K671" s="20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</row>
    <row r="672" spans="1:154" ht="15">
      <c r="A672" s="5"/>
      <c r="B672" s="5"/>
      <c r="C672" s="5"/>
      <c r="D672" s="5"/>
      <c r="E672" s="5"/>
      <c r="F672" s="5"/>
      <c r="G672" s="5"/>
      <c r="H672" s="5"/>
      <c r="I672" s="29"/>
      <c r="J672" s="20"/>
      <c r="K672" s="20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</row>
    <row r="673" spans="1:154" ht="15">
      <c r="A673" s="5"/>
      <c r="B673" s="5"/>
      <c r="C673" s="5"/>
      <c r="D673" s="5"/>
      <c r="E673" s="5"/>
      <c r="F673" s="5"/>
      <c r="G673" s="5"/>
      <c r="H673" s="5"/>
      <c r="I673" s="29"/>
      <c r="J673" s="20"/>
      <c r="K673" s="20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</row>
    <row r="674" spans="1:154" ht="15">
      <c r="A674" s="5"/>
      <c r="B674" s="5"/>
      <c r="C674" s="5"/>
      <c r="D674" s="5"/>
      <c r="E674" s="5"/>
      <c r="F674" s="5"/>
      <c r="G674" s="5"/>
      <c r="H674" s="5"/>
      <c r="I674" s="29"/>
      <c r="J674" s="20"/>
      <c r="K674" s="20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</row>
    <row r="675" spans="1:154" ht="15">
      <c r="A675" s="5"/>
      <c r="B675" s="5"/>
      <c r="C675" s="5"/>
      <c r="D675" s="5"/>
      <c r="E675" s="5"/>
      <c r="F675" s="5"/>
      <c r="G675" s="5"/>
      <c r="H675" s="5"/>
      <c r="I675" s="29"/>
      <c r="J675" s="20"/>
      <c r="K675" s="20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</row>
    <row r="676" spans="1:154" ht="15">
      <c r="A676" s="5"/>
      <c r="B676" s="5"/>
      <c r="C676" s="5"/>
      <c r="D676" s="5"/>
      <c r="E676" s="5"/>
      <c r="F676" s="5"/>
      <c r="G676" s="5"/>
      <c r="H676" s="5"/>
      <c r="I676" s="29"/>
      <c r="J676" s="20"/>
      <c r="K676" s="20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</row>
    <row r="677" spans="1:154" ht="15">
      <c r="A677" s="5"/>
      <c r="B677" s="5"/>
      <c r="C677" s="5"/>
      <c r="D677" s="5"/>
      <c r="E677" s="5"/>
      <c r="F677" s="5"/>
      <c r="G677" s="5"/>
      <c r="H677" s="5"/>
      <c r="I677" s="29"/>
      <c r="J677" s="20"/>
      <c r="K677" s="20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</row>
    <row r="678" spans="1:154" ht="15">
      <c r="A678" s="5"/>
      <c r="B678" s="5"/>
      <c r="C678" s="5"/>
      <c r="D678" s="5"/>
      <c r="E678" s="5"/>
      <c r="F678" s="5"/>
      <c r="G678" s="5"/>
      <c r="H678" s="5"/>
      <c r="I678" s="29"/>
      <c r="J678" s="20"/>
      <c r="K678" s="20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</row>
    <row r="679" spans="1:154" ht="15">
      <c r="A679" s="5"/>
      <c r="B679" s="5"/>
      <c r="C679" s="5"/>
      <c r="D679" s="5"/>
      <c r="E679" s="5"/>
      <c r="F679" s="5"/>
      <c r="G679" s="5"/>
      <c r="H679" s="5"/>
      <c r="I679" s="29"/>
      <c r="J679" s="20"/>
      <c r="K679" s="20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</row>
    <row r="680" spans="1:154" ht="15">
      <c r="A680" s="5"/>
      <c r="B680" s="5"/>
      <c r="C680" s="5"/>
      <c r="D680" s="5"/>
      <c r="E680" s="5"/>
      <c r="F680" s="5"/>
      <c r="G680" s="5"/>
      <c r="H680" s="5"/>
      <c r="I680" s="29"/>
      <c r="J680" s="20"/>
      <c r="K680" s="20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</row>
    <row r="681" spans="1:154" ht="15">
      <c r="A681" s="5"/>
      <c r="B681" s="5"/>
      <c r="C681" s="5"/>
      <c r="D681" s="5"/>
      <c r="E681" s="5"/>
      <c r="F681" s="5"/>
      <c r="G681" s="5"/>
      <c r="H681" s="5"/>
      <c r="I681" s="29"/>
      <c r="J681" s="20"/>
      <c r="K681" s="20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</row>
    <row r="682" spans="1:154" ht="15">
      <c r="A682" s="5"/>
      <c r="B682" s="5"/>
      <c r="C682" s="5"/>
      <c r="D682" s="5"/>
      <c r="E682" s="5"/>
      <c r="F682" s="5"/>
      <c r="G682" s="5"/>
      <c r="H682" s="5"/>
      <c r="I682" s="29"/>
      <c r="J682" s="20"/>
      <c r="K682" s="20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</row>
    <row r="683" spans="1:154" ht="15">
      <c r="A683" s="5"/>
      <c r="B683" s="5"/>
      <c r="C683" s="5"/>
      <c r="D683" s="5"/>
      <c r="E683" s="5"/>
      <c r="F683" s="5"/>
      <c r="G683" s="5"/>
      <c r="H683" s="5"/>
      <c r="I683" s="29"/>
      <c r="J683" s="20"/>
      <c r="K683" s="20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</row>
    <row r="684" spans="1:154" ht="15">
      <c r="A684" s="5"/>
      <c r="B684" s="5"/>
      <c r="C684" s="5"/>
      <c r="D684" s="5"/>
      <c r="E684" s="5"/>
      <c r="F684" s="5"/>
      <c r="G684" s="5"/>
      <c r="H684" s="5"/>
      <c r="I684" s="29"/>
      <c r="J684" s="20"/>
      <c r="K684" s="20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</row>
    <row r="685" spans="1:154" ht="15">
      <c r="A685" s="5"/>
      <c r="B685" s="5"/>
      <c r="C685" s="5"/>
      <c r="D685" s="5"/>
      <c r="E685" s="5"/>
      <c r="F685" s="5"/>
      <c r="G685" s="5"/>
      <c r="H685" s="5"/>
      <c r="I685" s="29"/>
      <c r="J685" s="20"/>
      <c r="K685" s="20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</row>
    <row r="686" spans="1:154" ht="15">
      <c r="A686" s="5"/>
      <c r="B686" s="5"/>
      <c r="C686" s="5"/>
      <c r="D686" s="5"/>
      <c r="E686" s="5"/>
      <c r="F686" s="5"/>
      <c r="G686" s="5"/>
      <c r="H686" s="5"/>
      <c r="I686" s="29"/>
      <c r="J686" s="20"/>
      <c r="K686" s="20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</row>
    <row r="687" spans="1:154" ht="15">
      <c r="A687" s="5"/>
      <c r="B687" s="5"/>
      <c r="C687" s="5"/>
      <c r="D687" s="5"/>
      <c r="E687" s="5"/>
      <c r="F687" s="5"/>
      <c r="G687" s="5"/>
      <c r="H687" s="5"/>
      <c r="I687" s="29"/>
      <c r="J687" s="20"/>
      <c r="K687" s="20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</row>
    <row r="688" spans="1:154" ht="15">
      <c r="A688" s="5"/>
      <c r="B688" s="5"/>
      <c r="C688" s="5"/>
      <c r="D688" s="5"/>
      <c r="E688" s="5"/>
      <c r="F688" s="5"/>
      <c r="G688" s="5"/>
      <c r="H688" s="5"/>
      <c r="I688" s="29"/>
      <c r="J688" s="20"/>
      <c r="K688" s="20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</row>
    <row r="689" spans="1:154" ht="15">
      <c r="A689" s="5"/>
      <c r="B689" s="5"/>
      <c r="C689" s="5"/>
      <c r="D689" s="5"/>
      <c r="E689" s="5"/>
      <c r="F689" s="5"/>
      <c r="G689" s="5"/>
      <c r="H689" s="5"/>
      <c r="I689" s="29"/>
      <c r="J689" s="20"/>
      <c r="K689" s="20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</row>
    <row r="690" spans="1:154" ht="15">
      <c r="A690" s="5"/>
      <c r="B690" s="5"/>
      <c r="C690" s="5"/>
      <c r="D690" s="5"/>
      <c r="E690" s="5"/>
      <c r="F690" s="5"/>
      <c r="G690" s="5"/>
      <c r="H690" s="5"/>
      <c r="I690" s="29"/>
      <c r="J690" s="20"/>
      <c r="K690" s="20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</row>
    <row r="691" spans="1:154" ht="15">
      <c r="A691" s="5"/>
      <c r="B691" s="5"/>
      <c r="C691" s="5"/>
      <c r="D691" s="5"/>
      <c r="E691" s="5"/>
      <c r="F691" s="5"/>
      <c r="G691" s="5"/>
      <c r="H691" s="5"/>
      <c r="I691" s="29"/>
      <c r="J691" s="20"/>
      <c r="K691" s="20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</row>
    <row r="692" spans="1:154" ht="15">
      <c r="A692" s="5"/>
      <c r="B692" s="5"/>
      <c r="C692" s="5"/>
      <c r="D692" s="5"/>
      <c r="E692" s="5"/>
      <c r="F692" s="5"/>
      <c r="G692" s="5"/>
      <c r="H692" s="5"/>
      <c r="I692" s="29"/>
      <c r="J692" s="20"/>
      <c r="K692" s="20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</row>
    <row r="693" spans="1:154" ht="15">
      <c r="A693" s="5"/>
      <c r="B693" s="5"/>
      <c r="C693" s="5"/>
      <c r="D693" s="5"/>
      <c r="E693" s="5"/>
      <c r="F693" s="5"/>
      <c r="G693" s="5"/>
      <c r="H693" s="5"/>
      <c r="I693" s="29"/>
      <c r="J693" s="20"/>
      <c r="K693" s="20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</row>
    <row r="694" spans="1:154" ht="15">
      <c r="A694" s="5"/>
      <c r="B694" s="5"/>
      <c r="C694" s="5"/>
      <c r="D694" s="5"/>
      <c r="E694" s="5"/>
      <c r="F694" s="5"/>
      <c r="G694" s="5"/>
      <c r="H694" s="5"/>
      <c r="I694" s="29"/>
      <c r="J694" s="20"/>
      <c r="K694" s="20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</row>
    <row r="695" spans="1:154" ht="15">
      <c r="A695" s="5"/>
      <c r="B695" s="5"/>
      <c r="C695" s="5"/>
      <c r="D695" s="5"/>
      <c r="E695" s="5"/>
      <c r="F695" s="5"/>
      <c r="G695" s="5"/>
      <c r="H695" s="5"/>
      <c r="I695" s="29"/>
      <c r="J695" s="20"/>
      <c r="K695" s="20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</row>
    <row r="696" spans="1:154" ht="15">
      <c r="A696" s="5"/>
      <c r="B696" s="5"/>
      <c r="C696" s="5"/>
      <c r="D696" s="5"/>
      <c r="E696" s="5"/>
      <c r="F696" s="5"/>
      <c r="G696" s="5"/>
      <c r="H696" s="5"/>
      <c r="I696" s="29"/>
      <c r="J696" s="20"/>
      <c r="K696" s="20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</row>
    <row r="697" spans="1:154" ht="15">
      <c r="A697" s="5"/>
      <c r="B697" s="5"/>
      <c r="C697" s="5"/>
      <c r="D697" s="5"/>
      <c r="E697" s="5"/>
      <c r="F697" s="5"/>
      <c r="G697" s="5"/>
      <c r="H697" s="5"/>
      <c r="I697" s="29"/>
      <c r="J697" s="20"/>
      <c r="K697" s="20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</row>
    <row r="698" spans="1:154" ht="15">
      <c r="A698" s="5"/>
      <c r="B698" s="5"/>
      <c r="C698" s="5"/>
      <c r="D698" s="5"/>
      <c r="E698" s="5"/>
      <c r="F698" s="5"/>
      <c r="G698" s="5"/>
      <c r="H698" s="5"/>
      <c r="I698" s="29"/>
      <c r="J698" s="20"/>
      <c r="K698" s="20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</row>
    <row r="699" spans="1:154" ht="15">
      <c r="A699" s="5"/>
      <c r="B699" s="5"/>
      <c r="C699" s="5"/>
      <c r="D699" s="5"/>
      <c r="E699" s="5"/>
      <c r="F699" s="5"/>
      <c r="G699" s="5"/>
      <c r="H699" s="5"/>
      <c r="I699" s="29"/>
      <c r="J699" s="20"/>
      <c r="K699" s="20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</row>
    <row r="700" spans="1:154" ht="15">
      <c r="A700" s="5"/>
      <c r="B700" s="5"/>
      <c r="C700" s="5"/>
      <c r="D700" s="5"/>
      <c r="E700" s="5"/>
      <c r="F700" s="5"/>
      <c r="G700" s="5"/>
      <c r="H700" s="5"/>
      <c r="I700" s="29"/>
      <c r="J700" s="20"/>
      <c r="K700" s="20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</row>
    <row r="701" spans="1:154" ht="15">
      <c r="A701" s="5"/>
      <c r="B701" s="5"/>
      <c r="C701" s="5"/>
      <c r="D701" s="5"/>
      <c r="E701" s="5"/>
      <c r="F701" s="5"/>
      <c r="G701" s="5"/>
      <c r="H701" s="5"/>
      <c r="I701" s="29"/>
      <c r="J701" s="20"/>
      <c r="K701" s="20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</row>
    <row r="702" spans="1:154" ht="15">
      <c r="A702" s="5"/>
      <c r="B702" s="5"/>
      <c r="C702" s="5"/>
      <c r="D702" s="5"/>
      <c r="E702" s="5"/>
      <c r="F702" s="5"/>
      <c r="G702" s="5"/>
      <c r="H702" s="5"/>
      <c r="I702" s="29"/>
      <c r="J702" s="20"/>
      <c r="K702" s="20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</row>
    <row r="703" spans="1:154" ht="15">
      <c r="A703" s="5"/>
      <c r="B703" s="5"/>
      <c r="C703" s="5"/>
      <c r="D703" s="5"/>
      <c r="E703" s="5"/>
      <c r="F703" s="5"/>
      <c r="G703" s="5"/>
      <c r="H703" s="5"/>
      <c r="I703" s="29"/>
      <c r="J703" s="20"/>
      <c r="K703" s="20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</row>
    <row r="704" spans="1:154" ht="15">
      <c r="A704" s="5"/>
      <c r="B704" s="5"/>
      <c r="C704" s="5"/>
      <c r="D704" s="5"/>
      <c r="E704" s="5"/>
      <c r="F704" s="5"/>
      <c r="G704" s="5"/>
      <c r="H704" s="5"/>
      <c r="I704" s="29"/>
      <c r="J704" s="20"/>
      <c r="K704" s="20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</row>
    <row r="705" spans="1:154" ht="15">
      <c r="A705" s="5"/>
      <c r="B705" s="5"/>
      <c r="C705" s="5"/>
      <c r="D705" s="5"/>
      <c r="E705" s="5"/>
      <c r="F705" s="5"/>
      <c r="G705" s="5"/>
      <c r="H705" s="5"/>
      <c r="I705" s="29"/>
      <c r="J705" s="20"/>
      <c r="K705" s="20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</row>
    <row r="706" spans="1:154" ht="15">
      <c r="A706" s="5"/>
      <c r="B706" s="5"/>
      <c r="C706" s="5"/>
      <c r="D706" s="5"/>
      <c r="E706" s="5"/>
      <c r="F706" s="5"/>
      <c r="G706" s="5"/>
      <c r="H706" s="5"/>
      <c r="I706" s="29"/>
      <c r="J706" s="20"/>
      <c r="K706" s="20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</row>
    <row r="707" spans="1:154" ht="15">
      <c r="A707" s="5"/>
      <c r="B707" s="5"/>
      <c r="C707" s="5"/>
      <c r="D707" s="5"/>
      <c r="E707" s="5"/>
      <c r="F707" s="5"/>
      <c r="G707" s="5"/>
      <c r="H707" s="5"/>
      <c r="I707" s="29"/>
      <c r="J707" s="20"/>
      <c r="K707" s="20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</row>
    <row r="708" spans="1:154" ht="15">
      <c r="A708" s="5"/>
      <c r="B708" s="5"/>
      <c r="C708" s="5"/>
      <c r="D708" s="5"/>
      <c r="E708" s="5"/>
      <c r="F708" s="5"/>
      <c r="G708" s="5"/>
      <c r="H708" s="5"/>
      <c r="I708" s="29"/>
      <c r="J708" s="20"/>
      <c r="K708" s="20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</row>
    <row r="709" spans="1:154" ht="15">
      <c r="A709" s="5"/>
      <c r="B709" s="5"/>
      <c r="C709" s="5"/>
      <c r="D709" s="5"/>
      <c r="E709" s="5"/>
      <c r="F709" s="5"/>
      <c r="G709" s="5"/>
      <c r="H709" s="5"/>
      <c r="I709" s="29"/>
      <c r="J709" s="20"/>
      <c r="K709" s="20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</row>
    <row r="710" spans="1:154" ht="15">
      <c r="A710" s="5"/>
      <c r="B710" s="5"/>
      <c r="C710" s="5"/>
      <c r="D710" s="5"/>
      <c r="E710" s="5"/>
      <c r="F710" s="5"/>
      <c r="G710" s="5"/>
      <c r="H710" s="5"/>
      <c r="I710" s="29"/>
      <c r="J710" s="20"/>
      <c r="K710" s="20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</row>
    <row r="711" spans="1:154" ht="15">
      <c r="A711" s="5"/>
      <c r="B711" s="5"/>
      <c r="C711" s="5"/>
      <c r="D711" s="5"/>
      <c r="E711" s="5"/>
      <c r="F711" s="5"/>
      <c r="G711" s="5"/>
      <c r="H711" s="5"/>
      <c r="I711" s="29"/>
      <c r="J711" s="20"/>
      <c r="K711" s="20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</row>
    <row r="712" spans="1:154" ht="15">
      <c r="A712" s="5"/>
      <c r="B712" s="5"/>
      <c r="C712" s="5"/>
      <c r="D712" s="5"/>
      <c r="E712" s="5"/>
      <c r="F712" s="5"/>
      <c r="G712" s="5"/>
      <c r="H712" s="5"/>
      <c r="I712" s="29"/>
      <c r="J712" s="20"/>
      <c r="K712" s="20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</row>
    <row r="713" spans="1:154" ht="15">
      <c r="A713" s="5"/>
      <c r="B713" s="5"/>
      <c r="C713" s="5"/>
      <c r="D713" s="5"/>
      <c r="E713" s="5"/>
      <c r="F713" s="5"/>
      <c r="G713" s="5"/>
      <c r="H713" s="5"/>
      <c r="I713" s="29"/>
      <c r="J713" s="20"/>
      <c r="K713" s="20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</row>
    <row r="714" spans="1:154" ht="15">
      <c r="A714" s="5"/>
      <c r="B714" s="5"/>
      <c r="C714" s="5"/>
      <c r="D714" s="5"/>
      <c r="E714" s="5"/>
      <c r="F714" s="5"/>
      <c r="G714" s="5"/>
      <c r="H714" s="5"/>
      <c r="I714" s="29"/>
      <c r="J714" s="20"/>
      <c r="K714" s="20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</row>
    <row r="715" spans="1:154" ht="15">
      <c r="A715" s="5"/>
      <c r="B715" s="5"/>
      <c r="C715" s="5"/>
      <c r="D715" s="5"/>
      <c r="E715" s="5"/>
      <c r="F715" s="5"/>
      <c r="G715" s="5"/>
      <c r="H715" s="5"/>
      <c r="I715" s="29"/>
      <c r="J715" s="20"/>
      <c r="K715" s="20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</row>
    <row r="716" spans="1:154" ht="15">
      <c r="A716" s="5"/>
      <c r="B716" s="5"/>
      <c r="C716" s="5"/>
      <c r="D716" s="5"/>
      <c r="E716" s="5"/>
      <c r="F716" s="5"/>
      <c r="G716" s="5"/>
      <c r="H716" s="5"/>
      <c r="I716" s="29"/>
      <c r="J716" s="20"/>
      <c r="K716" s="20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</row>
    <row r="717" spans="1:154" ht="15">
      <c r="A717" s="5"/>
      <c r="B717" s="5"/>
      <c r="C717" s="5"/>
      <c r="D717" s="5"/>
      <c r="E717" s="5"/>
      <c r="F717" s="5"/>
      <c r="G717" s="5"/>
      <c r="H717" s="5"/>
      <c r="I717" s="29"/>
      <c r="J717" s="20"/>
      <c r="K717" s="20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</row>
    <row r="718" spans="1:154" ht="15">
      <c r="A718" s="5"/>
      <c r="B718" s="5"/>
      <c r="C718" s="5"/>
      <c r="D718" s="5"/>
      <c r="E718" s="5"/>
      <c r="F718" s="5"/>
      <c r="G718" s="5"/>
      <c r="H718" s="5"/>
      <c r="I718" s="29"/>
      <c r="J718" s="20"/>
      <c r="K718" s="20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</row>
    <row r="719" spans="1:154" ht="15">
      <c r="A719" s="5"/>
      <c r="B719" s="5"/>
      <c r="C719" s="5"/>
      <c r="D719" s="5"/>
      <c r="E719" s="5"/>
      <c r="F719" s="5"/>
      <c r="G719" s="5"/>
      <c r="H719" s="5"/>
      <c r="I719" s="29"/>
      <c r="J719" s="20"/>
      <c r="K719" s="20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</row>
    <row r="720" spans="1:154" ht="15">
      <c r="A720" s="5"/>
      <c r="B720" s="5"/>
      <c r="C720" s="5"/>
      <c r="D720" s="5"/>
      <c r="E720" s="5"/>
      <c r="F720" s="5"/>
      <c r="G720" s="5"/>
      <c r="H720" s="5"/>
      <c r="I720" s="29"/>
      <c r="J720" s="20"/>
      <c r="K720" s="20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</row>
    <row r="721" spans="1:154" ht="15">
      <c r="A721" s="5"/>
      <c r="B721" s="5"/>
      <c r="C721" s="5"/>
      <c r="D721" s="5"/>
      <c r="E721" s="5"/>
      <c r="F721" s="5"/>
      <c r="G721" s="5"/>
      <c r="H721" s="5"/>
      <c r="I721" s="29"/>
      <c r="J721" s="20"/>
      <c r="K721" s="20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</row>
    <row r="722" spans="1:154" ht="15">
      <c r="A722" s="5"/>
      <c r="B722" s="5"/>
      <c r="C722" s="5"/>
      <c r="D722" s="5"/>
      <c r="E722" s="5"/>
      <c r="F722" s="5"/>
      <c r="G722" s="5"/>
      <c r="H722" s="5"/>
      <c r="I722" s="29"/>
      <c r="J722" s="20"/>
      <c r="K722" s="20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</row>
    <row r="723" spans="1:154" ht="15">
      <c r="A723" s="5"/>
      <c r="B723" s="5"/>
      <c r="C723" s="5"/>
      <c r="D723" s="5"/>
      <c r="E723" s="5"/>
      <c r="F723" s="5"/>
      <c r="G723" s="5"/>
      <c r="H723" s="5"/>
      <c r="I723" s="29"/>
      <c r="J723" s="20"/>
      <c r="K723" s="20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</row>
    <row r="724" spans="1:154" ht="15">
      <c r="A724" s="5"/>
      <c r="B724" s="5"/>
      <c r="C724" s="5"/>
      <c r="D724" s="5"/>
      <c r="E724" s="5"/>
      <c r="F724" s="5"/>
      <c r="G724" s="5"/>
      <c r="H724" s="5"/>
      <c r="I724" s="29"/>
      <c r="J724" s="20"/>
      <c r="K724" s="20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</row>
    <row r="725" spans="1:154" ht="15">
      <c r="A725" s="5"/>
      <c r="B725" s="5"/>
      <c r="C725" s="5"/>
      <c r="D725" s="5"/>
      <c r="E725" s="5"/>
      <c r="F725" s="5"/>
      <c r="G725" s="5"/>
      <c r="H725" s="5"/>
      <c r="I725" s="29"/>
      <c r="J725" s="20"/>
      <c r="K725" s="20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</row>
    <row r="726" spans="1:154" ht="15">
      <c r="A726" s="5"/>
      <c r="B726" s="5"/>
      <c r="C726" s="5"/>
      <c r="D726" s="5"/>
      <c r="E726" s="5"/>
      <c r="F726" s="5"/>
      <c r="G726" s="5"/>
      <c r="H726" s="5"/>
      <c r="I726" s="29"/>
      <c r="J726" s="20"/>
      <c r="K726" s="20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</row>
    <row r="727" spans="1:154" ht="15">
      <c r="A727" s="5"/>
      <c r="B727" s="5"/>
      <c r="C727" s="5"/>
      <c r="D727" s="5"/>
      <c r="E727" s="5"/>
      <c r="F727" s="5"/>
      <c r="G727" s="5"/>
      <c r="H727" s="5"/>
      <c r="I727" s="29"/>
      <c r="J727" s="20"/>
      <c r="K727" s="20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</row>
    <row r="728" spans="1:154" ht="15">
      <c r="A728" s="5"/>
      <c r="B728" s="5"/>
      <c r="C728" s="5"/>
      <c r="D728" s="5"/>
      <c r="E728" s="5"/>
      <c r="F728" s="5"/>
      <c r="G728" s="5"/>
      <c r="H728" s="5"/>
      <c r="I728" s="29"/>
      <c r="J728" s="20"/>
      <c r="K728" s="20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</row>
    <row r="729" spans="1:154" ht="15">
      <c r="A729" s="5"/>
      <c r="B729" s="5"/>
      <c r="C729" s="5"/>
      <c r="D729" s="5"/>
      <c r="E729" s="5"/>
      <c r="F729" s="5"/>
      <c r="G729" s="5"/>
      <c r="H729" s="5"/>
      <c r="I729" s="29"/>
      <c r="J729" s="20"/>
      <c r="K729" s="20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</row>
    <row r="730" spans="1:154" ht="15">
      <c r="A730" s="5"/>
      <c r="B730" s="5"/>
      <c r="C730" s="5"/>
      <c r="D730" s="5"/>
      <c r="E730" s="5"/>
      <c r="F730" s="5"/>
      <c r="G730" s="5"/>
      <c r="H730" s="5"/>
      <c r="I730" s="29"/>
      <c r="J730" s="20"/>
      <c r="K730" s="20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</row>
    <row r="731" spans="1:154" ht="15">
      <c r="A731" s="5"/>
      <c r="B731" s="5"/>
      <c r="C731" s="5"/>
      <c r="D731" s="5"/>
      <c r="E731" s="5"/>
      <c r="F731" s="5"/>
      <c r="G731" s="5"/>
      <c r="H731" s="5"/>
      <c r="I731" s="29"/>
      <c r="J731" s="20"/>
      <c r="K731" s="20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</row>
    <row r="732" spans="1:154" ht="15">
      <c r="A732" s="5"/>
      <c r="B732" s="5"/>
      <c r="C732" s="5"/>
      <c r="D732" s="5"/>
      <c r="E732" s="5"/>
      <c r="F732" s="5"/>
      <c r="G732" s="5"/>
      <c r="H732" s="5"/>
      <c r="I732" s="29"/>
      <c r="J732" s="20"/>
      <c r="K732" s="20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</row>
    <row r="733" spans="1:154" ht="15">
      <c r="A733" s="5"/>
      <c r="B733" s="5"/>
      <c r="C733" s="5"/>
      <c r="D733" s="5"/>
      <c r="E733" s="5"/>
      <c r="F733" s="5"/>
      <c r="G733" s="5"/>
      <c r="H733" s="5"/>
      <c r="I733" s="29"/>
      <c r="J733" s="20"/>
      <c r="K733" s="20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</row>
    <row r="734" spans="1:154" ht="15">
      <c r="A734" s="5"/>
      <c r="B734" s="5"/>
      <c r="C734" s="5"/>
      <c r="D734" s="5"/>
      <c r="E734" s="5"/>
      <c r="F734" s="5"/>
      <c r="G734" s="5"/>
      <c r="H734" s="5"/>
      <c r="I734" s="29"/>
      <c r="J734" s="20"/>
      <c r="K734" s="20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</row>
    <row r="735" spans="1:154" ht="15">
      <c r="A735" s="5"/>
      <c r="B735" s="5"/>
      <c r="C735" s="5"/>
      <c r="D735" s="5"/>
      <c r="E735" s="5"/>
      <c r="F735" s="5"/>
      <c r="G735" s="5"/>
      <c r="H735" s="5"/>
      <c r="I735" s="29"/>
      <c r="J735" s="20"/>
      <c r="K735" s="20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</row>
    <row r="736" spans="1:154" ht="15">
      <c r="A736" s="5"/>
      <c r="B736" s="5"/>
      <c r="C736" s="5"/>
      <c r="D736" s="5"/>
      <c r="E736" s="5"/>
      <c r="F736" s="5"/>
      <c r="G736" s="5"/>
      <c r="H736" s="5"/>
      <c r="I736" s="29"/>
      <c r="J736" s="20"/>
      <c r="K736" s="20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</row>
    <row r="737" spans="1:154" ht="15">
      <c r="A737" s="5"/>
      <c r="B737" s="5"/>
      <c r="C737" s="5"/>
      <c r="D737" s="5"/>
      <c r="E737" s="5"/>
      <c r="F737" s="5"/>
      <c r="G737" s="5"/>
      <c r="H737" s="5"/>
      <c r="I737" s="29"/>
      <c r="J737" s="20"/>
      <c r="K737" s="20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</row>
    <row r="738" spans="1:154" ht="15">
      <c r="A738" s="5"/>
      <c r="B738" s="5"/>
      <c r="C738" s="5"/>
      <c r="D738" s="5"/>
      <c r="E738" s="5"/>
      <c r="F738" s="5"/>
      <c r="G738" s="5"/>
      <c r="H738" s="5"/>
      <c r="I738" s="29"/>
      <c r="J738" s="20"/>
      <c r="K738" s="20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</row>
    <row r="739" spans="1:154" ht="15">
      <c r="A739" s="5"/>
      <c r="B739" s="5"/>
      <c r="C739" s="5"/>
      <c r="D739" s="5"/>
      <c r="E739" s="5"/>
      <c r="F739" s="5"/>
      <c r="G739" s="5"/>
      <c r="H739" s="5"/>
      <c r="I739" s="29"/>
      <c r="J739" s="20"/>
      <c r="K739" s="20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</row>
    <row r="740" spans="1:154" ht="15">
      <c r="A740" s="5"/>
      <c r="B740" s="5"/>
      <c r="C740" s="5"/>
      <c r="D740" s="5"/>
      <c r="E740" s="5"/>
      <c r="F740" s="5"/>
      <c r="G740" s="5"/>
      <c r="H740" s="5"/>
      <c r="I740" s="29"/>
      <c r="J740" s="20"/>
      <c r="K740" s="20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</row>
    <row r="741" spans="1:154" ht="15">
      <c r="A741" s="5"/>
      <c r="B741" s="5"/>
      <c r="C741" s="5"/>
      <c r="D741" s="5"/>
      <c r="E741" s="5"/>
      <c r="F741" s="5"/>
      <c r="G741" s="5"/>
      <c r="H741" s="5"/>
      <c r="I741" s="29"/>
      <c r="J741" s="20"/>
      <c r="K741" s="20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</row>
    <row r="742" spans="1:154" ht="15">
      <c r="A742" s="5"/>
      <c r="B742" s="5"/>
      <c r="C742" s="5"/>
      <c r="D742" s="5"/>
      <c r="E742" s="5"/>
      <c r="F742" s="5"/>
      <c r="G742" s="5"/>
      <c r="H742" s="5"/>
      <c r="I742" s="29"/>
      <c r="J742" s="20"/>
      <c r="K742" s="20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</row>
    <row r="743" spans="1:154" ht="15">
      <c r="A743" s="5"/>
      <c r="B743" s="5"/>
      <c r="C743" s="5"/>
      <c r="D743" s="5"/>
      <c r="E743" s="5"/>
      <c r="F743" s="5"/>
      <c r="G743" s="5"/>
      <c r="H743" s="5"/>
      <c r="I743" s="29"/>
      <c r="J743" s="20"/>
      <c r="K743" s="20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</row>
    <row r="744" spans="1:154" ht="15">
      <c r="A744" s="5"/>
      <c r="B744" s="5"/>
      <c r="C744" s="5"/>
      <c r="D744" s="5"/>
      <c r="E744" s="5"/>
      <c r="F744" s="5"/>
      <c r="G744" s="5"/>
      <c r="H744" s="5"/>
      <c r="I744" s="29"/>
      <c r="J744" s="20"/>
      <c r="K744" s="20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</row>
    <row r="745" spans="1:154" ht="15">
      <c r="A745" s="5"/>
      <c r="B745" s="5"/>
      <c r="C745" s="5"/>
      <c r="D745" s="5"/>
      <c r="E745" s="5"/>
      <c r="F745" s="5"/>
      <c r="G745" s="5"/>
      <c r="H745" s="5"/>
      <c r="I745" s="29"/>
      <c r="J745" s="20"/>
      <c r="K745" s="20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</row>
    <row r="746" spans="1:154" ht="15">
      <c r="A746" s="5"/>
      <c r="B746" s="5"/>
      <c r="C746" s="5"/>
      <c r="D746" s="5"/>
      <c r="E746" s="5"/>
      <c r="F746" s="5"/>
      <c r="G746" s="5"/>
      <c r="H746" s="5"/>
      <c r="I746" s="29"/>
      <c r="J746" s="20"/>
      <c r="K746" s="20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</row>
    <row r="747" spans="1:154" ht="15">
      <c r="A747" s="5"/>
      <c r="B747" s="5"/>
      <c r="C747" s="5"/>
      <c r="D747" s="5"/>
      <c r="E747" s="5"/>
      <c r="F747" s="5"/>
      <c r="G747" s="5"/>
      <c r="H747" s="5"/>
      <c r="I747" s="29"/>
      <c r="J747" s="20"/>
      <c r="K747" s="20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</row>
    <row r="748" spans="1:154" ht="15">
      <c r="A748" s="5"/>
      <c r="B748" s="5"/>
      <c r="C748" s="5"/>
      <c r="D748" s="5"/>
      <c r="E748" s="5"/>
      <c r="F748" s="5"/>
      <c r="G748" s="5"/>
      <c r="H748" s="5"/>
      <c r="I748" s="29"/>
      <c r="J748" s="20"/>
      <c r="K748" s="20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</row>
    <row r="749" spans="1:154" ht="15">
      <c r="A749" s="5"/>
      <c r="B749" s="5"/>
      <c r="C749" s="5"/>
      <c r="D749" s="5"/>
      <c r="E749" s="5"/>
      <c r="F749" s="5"/>
      <c r="G749" s="5"/>
      <c r="H749" s="5"/>
      <c r="I749" s="29"/>
      <c r="J749" s="20"/>
      <c r="K749" s="20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</row>
    <row r="750" spans="1:154" ht="15">
      <c r="A750" s="5"/>
      <c r="B750" s="5"/>
      <c r="C750" s="5"/>
      <c r="D750" s="5"/>
      <c r="E750" s="5"/>
      <c r="F750" s="5"/>
      <c r="G750" s="5"/>
      <c r="H750" s="5"/>
      <c r="I750" s="29"/>
      <c r="J750" s="20"/>
      <c r="K750" s="20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</row>
    <row r="751" spans="1:154" ht="15">
      <c r="A751" s="5"/>
      <c r="B751" s="5"/>
      <c r="C751" s="5"/>
      <c r="D751" s="5"/>
      <c r="E751" s="5"/>
      <c r="F751" s="5"/>
      <c r="G751" s="5"/>
      <c r="H751" s="5"/>
      <c r="I751" s="29"/>
      <c r="J751" s="20"/>
      <c r="K751" s="20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</row>
    <row r="752" spans="1:154" ht="15">
      <c r="A752" s="5"/>
      <c r="B752" s="5"/>
      <c r="C752" s="5"/>
      <c r="D752" s="5"/>
      <c r="E752" s="5"/>
      <c r="F752" s="5"/>
      <c r="G752" s="5"/>
      <c r="H752" s="5"/>
      <c r="I752" s="29"/>
      <c r="J752" s="20"/>
      <c r="K752" s="20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</row>
    <row r="753" spans="1:154" ht="15">
      <c r="A753" s="5"/>
      <c r="B753" s="5"/>
      <c r="C753" s="5"/>
      <c r="D753" s="5"/>
      <c r="E753" s="5"/>
      <c r="F753" s="5"/>
      <c r="G753" s="5"/>
      <c r="H753" s="5"/>
      <c r="I753" s="29"/>
      <c r="J753" s="20"/>
      <c r="K753" s="20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</row>
    <row r="754" spans="1:154" ht="15">
      <c r="A754" s="5"/>
      <c r="B754" s="5"/>
      <c r="C754" s="5"/>
      <c r="D754" s="5"/>
      <c r="E754" s="5"/>
      <c r="F754" s="5"/>
      <c r="G754" s="5"/>
      <c r="H754" s="5"/>
      <c r="I754" s="29"/>
      <c r="J754" s="20"/>
      <c r="K754" s="20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</row>
    <row r="755" spans="1:154" ht="15">
      <c r="A755" s="5"/>
      <c r="B755" s="5"/>
      <c r="C755" s="5"/>
      <c r="D755" s="5"/>
      <c r="E755" s="5"/>
      <c r="F755" s="5"/>
      <c r="G755" s="5"/>
      <c r="H755" s="5"/>
      <c r="I755" s="29"/>
      <c r="J755" s="20"/>
      <c r="K755" s="20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</row>
    <row r="756" spans="1:154" ht="15">
      <c r="A756" s="5"/>
      <c r="B756" s="5"/>
      <c r="C756" s="5"/>
      <c r="D756" s="5"/>
      <c r="E756" s="5"/>
      <c r="F756" s="5"/>
      <c r="G756" s="5"/>
      <c r="H756" s="5"/>
      <c r="I756" s="29"/>
      <c r="J756" s="20"/>
      <c r="K756" s="20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</row>
    <row r="757" spans="1:154" ht="15">
      <c r="A757" s="5"/>
      <c r="B757" s="5"/>
      <c r="C757" s="5"/>
      <c r="D757" s="5"/>
      <c r="E757" s="5"/>
      <c r="F757" s="5"/>
      <c r="G757" s="5"/>
      <c r="H757" s="5"/>
      <c r="I757" s="29"/>
      <c r="J757" s="20"/>
      <c r="K757" s="20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</row>
    <row r="758" spans="1:154" ht="15">
      <c r="A758" s="5"/>
      <c r="B758" s="5"/>
      <c r="C758" s="5"/>
      <c r="D758" s="5"/>
      <c r="E758" s="5"/>
      <c r="F758" s="5"/>
      <c r="G758" s="5"/>
      <c r="H758" s="5"/>
      <c r="I758" s="29"/>
      <c r="J758" s="20"/>
      <c r="K758" s="20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</row>
    <row r="759" spans="1:154" ht="15">
      <c r="A759" s="5"/>
      <c r="B759" s="5"/>
      <c r="C759" s="5"/>
      <c r="D759" s="5"/>
      <c r="E759" s="5"/>
      <c r="F759" s="5"/>
      <c r="G759" s="5"/>
      <c r="H759" s="5"/>
      <c r="I759" s="29"/>
      <c r="J759" s="20"/>
      <c r="K759" s="20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</row>
    <row r="760" spans="1:154" ht="15">
      <c r="A760" s="5"/>
      <c r="B760" s="5"/>
      <c r="C760" s="5"/>
      <c r="D760" s="5"/>
      <c r="E760" s="5"/>
      <c r="F760" s="5"/>
      <c r="G760" s="5"/>
      <c r="H760" s="5"/>
      <c r="I760" s="29"/>
      <c r="J760" s="20"/>
      <c r="K760" s="20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</row>
    <row r="761" spans="1:154" ht="15">
      <c r="A761" s="5"/>
      <c r="B761" s="5"/>
      <c r="C761" s="5"/>
      <c r="D761" s="5"/>
      <c r="E761" s="5"/>
      <c r="F761" s="5"/>
      <c r="G761" s="5"/>
      <c r="H761" s="5"/>
      <c r="I761" s="29"/>
      <c r="J761" s="20"/>
      <c r="K761" s="20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</row>
    <row r="762" spans="1:154" ht="15">
      <c r="A762" s="5"/>
      <c r="B762" s="5"/>
      <c r="C762" s="5"/>
      <c r="D762" s="5"/>
      <c r="E762" s="5"/>
      <c r="F762" s="5"/>
      <c r="G762" s="5"/>
      <c r="H762" s="5"/>
      <c r="I762" s="29"/>
      <c r="J762" s="20"/>
      <c r="K762" s="20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</row>
    <row r="763" spans="1:154" ht="15">
      <c r="A763" s="5"/>
      <c r="B763" s="5"/>
      <c r="C763" s="5"/>
      <c r="D763" s="5"/>
      <c r="E763" s="5"/>
      <c r="F763" s="5"/>
      <c r="G763" s="5"/>
      <c r="H763" s="5"/>
      <c r="I763" s="29"/>
      <c r="J763" s="20"/>
      <c r="K763" s="20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</row>
    <row r="764" spans="1:154" ht="15">
      <c r="A764" s="5"/>
      <c r="B764" s="5"/>
      <c r="C764" s="5"/>
      <c r="D764" s="5"/>
      <c r="E764" s="5"/>
      <c r="F764" s="5"/>
      <c r="G764" s="5"/>
      <c r="H764" s="5"/>
      <c r="I764" s="29"/>
      <c r="J764" s="20"/>
      <c r="K764" s="20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</row>
    <row r="765" spans="1:154" ht="15">
      <c r="A765" s="5"/>
      <c r="B765" s="5"/>
      <c r="C765" s="5"/>
      <c r="D765" s="5"/>
      <c r="E765" s="5"/>
      <c r="F765" s="5"/>
      <c r="G765" s="5"/>
      <c r="H765" s="5"/>
      <c r="I765" s="29"/>
      <c r="J765" s="20"/>
      <c r="K765" s="20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</row>
    <row r="766" spans="1:154" ht="15">
      <c r="A766" s="5"/>
      <c r="B766" s="5"/>
      <c r="C766" s="5"/>
      <c r="D766" s="5"/>
      <c r="E766" s="5"/>
      <c r="F766" s="5"/>
      <c r="G766" s="5"/>
      <c r="H766" s="5"/>
      <c r="I766" s="29"/>
      <c r="J766" s="20"/>
      <c r="K766" s="20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</row>
    <row r="767" spans="1:154" ht="15">
      <c r="A767" s="5"/>
      <c r="B767" s="5"/>
      <c r="C767" s="5"/>
      <c r="D767" s="5"/>
      <c r="E767" s="5"/>
      <c r="F767" s="5"/>
      <c r="G767" s="5"/>
      <c r="H767" s="5"/>
      <c r="I767" s="29"/>
      <c r="J767" s="20"/>
      <c r="K767" s="20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</row>
    <row r="768" spans="1:154" ht="15">
      <c r="A768" s="5"/>
      <c r="B768" s="5"/>
      <c r="C768" s="5"/>
      <c r="D768" s="5"/>
      <c r="E768" s="5"/>
      <c r="F768" s="5"/>
      <c r="G768" s="5"/>
      <c r="H768" s="5"/>
      <c r="I768" s="29"/>
      <c r="J768" s="20"/>
      <c r="K768" s="20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</row>
    <row r="769" spans="1:154" ht="15">
      <c r="A769" s="5"/>
      <c r="B769" s="5"/>
      <c r="C769" s="5"/>
      <c r="D769" s="5"/>
      <c r="E769" s="5"/>
      <c r="F769" s="5"/>
      <c r="G769" s="5"/>
      <c r="H769" s="5"/>
      <c r="I769" s="29"/>
      <c r="J769" s="20"/>
      <c r="K769" s="20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</row>
    <row r="770" spans="1:154" ht="15">
      <c r="A770" s="5"/>
      <c r="B770" s="5"/>
      <c r="C770" s="5"/>
      <c r="D770" s="5"/>
      <c r="E770" s="5"/>
      <c r="F770" s="5"/>
      <c r="G770" s="5"/>
      <c r="H770" s="5"/>
      <c r="I770" s="29"/>
      <c r="J770" s="20"/>
      <c r="K770" s="20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</row>
    <row r="771" spans="1:154" ht="15">
      <c r="A771" s="5"/>
      <c r="B771" s="5"/>
      <c r="C771" s="5"/>
      <c r="D771" s="5"/>
      <c r="E771" s="5"/>
      <c r="F771" s="5"/>
      <c r="G771" s="5"/>
      <c r="H771" s="5"/>
      <c r="I771" s="29"/>
      <c r="J771" s="20"/>
      <c r="K771" s="20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</row>
    <row r="772" spans="1:154" ht="15">
      <c r="A772" s="5"/>
      <c r="B772" s="5"/>
      <c r="C772" s="5"/>
      <c r="D772" s="5"/>
      <c r="E772" s="5"/>
      <c r="F772" s="5"/>
      <c r="G772" s="5"/>
      <c r="H772" s="5"/>
      <c r="I772" s="29"/>
      <c r="J772" s="20"/>
      <c r="K772" s="20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</row>
    <row r="773" spans="1:154" ht="15">
      <c r="A773" s="5"/>
      <c r="B773" s="5"/>
      <c r="C773" s="5"/>
      <c r="D773" s="5"/>
      <c r="E773" s="5"/>
      <c r="F773" s="5"/>
      <c r="G773" s="5"/>
      <c r="H773" s="5"/>
      <c r="I773" s="29"/>
      <c r="J773" s="20"/>
      <c r="K773" s="20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</row>
    <row r="774" spans="1:154" ht="15">
      <c r="A774" s="5"/>
      <c r="B774" s="5"/>
      <c r="C774" s="5"/>
      <c r="D774" s="5"/>
      <c r="E774" s="5"/>
      <c r="F774" s="5"/>
      <c r="G774" s="5"/>
      <c r="H774" s="5"/>
      <c r="I774" s="29"/>
      <c r="J774" s="20"/>
      <c r="K774" s="20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</row>
    <row r="775" spans="1:154" ht="15">
      <c r="A775" s="5"/>
      <c r="B775" s="5"/>
      <c r="C775" s="5"/>
      <c r="D775" s="5"/>
      <c r="E775" s="5"/>
      <c r="F775" s="5"/>
      <c r="G775" s="5"/>
      <c r="H775" s="5"/>
      <c r="I775" s="29"/>
      <c r="J775" s="20"/>
      <c r="K775" s="20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</row>
    <row r="776" spans="1:154" ht="15">
      <c r="A776" s="5"/>
      <c r="B776" s="5"/>
      <c r="C776" s="5"/>
      <c r="D776" s="5"/>
      <c r="E776" s="5"/>
      <c r="F776" s="5"/>
      <c r="G776" s="5"/>
      <c r="H776" s="5"/>
      <c r="I776" s="29"/>
      <c r="J776" s="20"/>
      <c r="K776" s="20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</row>
    <row r="777" spans="1:154" ht="15">
      <c r="A777" s="5"/>
      <c r="B777" s="5"/>
      <c r="C777" s="5"/>
      <c r="D777" s="5"/>
      <c r="E777" s="5"/>
      <c r="F777" s="5"/>
      <c r="G777" s="5"/>
      <c r="H777" s="5"/>
      <c r="I777" s="29"/>
      <c r="J777" s="20"/>
      <c r="K777" s="20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</row>
    <row r="778" spans="1:154" ht="15">
      <c r="A778" s="5"/>
      <c r="B778" s="5"/>
      <c r="C778" s="5"/>
      <c r="D778" s="5"/>
      <c r="E778" s="5"/>
      <c r="F778" s="5"/>
      <c r="G778" s="5"/>
      <c r="H778" s="5"/>
      <c r="I778" s="29"/>
      <c r="J778" s="20"/>
      <c r="K778" s="20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</row>
    <row r="779" spans="1:154" ht="15">
      <c r="A779" s="5"/>
      <c r="B779" s="5"/>
      <c r="C779" s="5"/>
      <c r="D779" s="5"/>
      <c r="E779" s="5"/>
      <c r="F779" s="5"/>
      <c r="G779" s="5"/>
      <c r="H779" s="5"/>
      <c r="I779" s="29"/>
      <c r="J779" s="20"/>
      <c r="K779" s="20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</row>
    <row r="780" spans="1:154" ht="15">
      <c r="A780" s="5"/>
      <c r="B780" s="5"/>
      <c r="C780" s="5"/>
      <c r="D780" s="5"/>
      <c r="E780" s="5"/>
      <c r="F780" s="5"/>
      <c r="G780" s="5"/>
      <c r="H780" s="5"/>
      <c r="I780" s="29"/>
      <c r="J780" s="20"/>
      <c r="K780" s="20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</row>
    <row r="781" spans="1:154" ht="15">
      <c r="A781" s="5"/>
      <c r="B781" s="5"/>
      <c r="C781" s="5"/>
      <c r="D781" s="5"/>
      <c r="E781" s="5"/>
      <c r="F781" s="5"/>
      <c r="G781" s="5"/>
      <c r="H781" s="5"/>
      <c r="I781" s="29"/>
      <c r="J781" s="20"/>
      <c r="K781" s="20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</row>
    <row r="782" spans="1:154" ht="15">
      <c r="A782" s="5"/>
      <c r="B782" s="5"/>
      <c r="C782" s="5"/>
      <c r="D782" s="5"/>
      <c r="E782" s="5"/>
      <c r="F782" s="5"/>
      <c r="G782" s="5"/>
      <c r="H782" s="5"/>
      <c r="I782" s="29"/>
      <c r="J782" s="20"/>
      <c r="K782" s="20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</row>
    <row r="783" spans="1:154" ht="15">
      <c r="A783" s="5"/>
      <c r="B783" s="5"/>
      <c r="C783" s="5"/>
      <c r="D783" s="5"/>
      <c r="E783" s="5"/>
      <c r="F783" s="5"/>
      <c r="G783" s="5"/>
      <c r="H783" s="5"/>
      <c r="I783" s="29"/>
      <c r="J783" s="20"/>
      <c r="K783" s="20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</row>
    <row r="784" spans="1:154" ht="15">
      <c r="A784" s="5"/>
      <c r="B784" s="5"/>
      <c r="C784" s="5"/>
      <c r="D784" s="5"/>
      <c r="E784" s="5"/>
      <c r="F784" s="5"/>
      <c r="G784" s="5"/>
      <c r="H784" s="5"/>
      <c r="I784" s="29"/>
      <c r="J784" s="20"/>
      <c r="K784" s="20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</row>
    <row r="785" spans="1:154" ht="15">
      <c r="A785" s="5"/>
      <c r="B785" s="5"/>
      <c r="C785" s="5"/>
      <c r="D785" s="5"/>
      <c r="E785" s="5"/>
      <c r="F785" s="5"/>
      <c r="G785" s="5"/>
      <c r="H785" s="5"/>
      <c r="I785" s="29"/>
      <c r="J785" s="20"/>
      <c r="K785" s="20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</row>
    <row r="786" spans="1:154" ht="15">
      <c r="A786" s="5"/>
      <c r="B786" s="5"/>
      <c r="C786" s="5"/>
      <c r="D786" s="5"/>
      <c r="E786" s="5"/>
      <c r="F786" s="5"/>
      <c r="G786" s="5"/>
      <c r="H786" s="5"/>
      <c r="I786" s="29"/>
      <c r="J786" s="20"/>
      <c r="K786" s="20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</row>
    <row r="787" spans="1:154" ht="15">
      <c r="A787" s="5"/>
      <c r="B787" s="5"/>
      <c r="C787" s="5"/>
      <c r="D787" s="5"/>
      <c r="E787" s="5"/>
      <c r="F787" s="5"/>
      <c r="G787" s="5"/>
      <c r="H787" s="5"/>
      <c r="I787" s="29"/>
      <c r="J787" s="20"/>
      <c r="K787" s="20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</row>
    <row r="788" spans="1:154" ht="15">
      <c r="A788" s="5"/>
      <c r="B788" s="5"/>
      <c r="C788" s="5"/>
      <c r="D788" s="5"/>
      <c r="E788" s="5"/>
      <c r="F788" s="5"/>
      <c r="G788" s="5"/>
      <c r="H788" s="5"/>
      <c r="I788" s="29"/>
      <c r="J788" s="20"/>
      <c r="K788" s="20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</row>
    <row r="789" spans="1:154" ht="15">
      <c r="A789" s="5"/>
      <c r="B789" s="5"/>
      <c r="C789" s="5"/>
      <c r="D789" s="5"/>
      <c r="E789" s="5"/>
      <c r="F789" s="5"/>
      <c r="G789" s="5"/>
      <c r="H789" s="5"/>
      <c r="I789" s="29"/>
      <c r="J789" s="20"/>
      <c r="K789" s="20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</row>
    <row r="790" spans="1:154" ht="15">
      <c r="A790" s="5"/>
      <c r="B790" s="5"/>
      <c r="C790" s="5"/>
      <c r="D790" s="5"/>
      <c r="E790" s="5"/>
      <c r="F790" s="5"/>
      <c r="G790" s="5"/>
      <c r="H790" s="5"/>
      <c r="I790" s="29"/>
      <c r="J790" s="20"/>
      <c r="K790" s="20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</row>
    <row r="791" spans="1:154" ht="15">
      <c r="A791" s="5"/>
      <c r="B791" s="5"/>
      <c r="C791" s="5"/>
      <c r="D791" s="5"/>
      <c r="E791" s="5"/>
      <c r="F791" s="5"/>
      <c r="G791" s="5"/>
      <c r="H791" s="5"/>
      <c r="I791" s="29"/>
      <c r="J791" s="20"/>
      <c r="K791" s="20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</row>
    <row r="792" spans="1:154" ht="15">
      <c r="A792" s="5"/>
      <c r="B792" s="5"/>
      <c r="C792" s="5"/>
      <c r="D792" s="5"/>
      <c r="E792" s="5"/>
      <c r="F792" s="5"/>
      <c r="G792" s="5"/>
      <c r="H792" s="5"/>
      <c r="I792" s="29"/>
      <c r="J792" s="20"/>
      <c r="K792" s="20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</row>
    <row r="793" spans="1:154" ht="15">
      <c r="A793" s="5"/>
      <c r="B793" s="5"/>
      <c r="C793" s="5"/>
      <c r="D793" s="5"/>
      <c r="E793" s="5"/>
      <c r="F793" s="5"/>
      <c r="G793" s="5"/>
      <c r="H793" s="5"/>
      <c r="I793" s="29"/>
      <c r="J793" s="20"/>
      <c r="K793" s="20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</row>
    <row r="794" spans="1:154" ht="15">
      <c r="A794" s="5"/>
      <c r="B794" s="5"/>
      <c r="C794" s="5"/>
      <c r="D794" s="5"/>
      <c r="E794" s="5"/>
      <c r="F794" s="5"/>
      <c r="G794" s="5"/>
      <c r="H794" s="5"/>
      <c r="I794" s="29"/>
      <c r="J794" s="20"/>
      <c r="K794" s="20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</row>
    <row r="795" spans="1:154" ht="15">
      <c r="A795" s="5"/>
      <c r="B795" s="5"/>
      <c r="C795" s="5"/>
      <c r="D795" s="5"/>
      <c r="E795" s="5"/>
      <c r="F795" s="5"/>
      <c r="G795" s="5"/>
      <c r="H795" s="5"/>
      <c r="I795" s="29"/>
      <c r="J795" s="20"/>
      <c r="K795" s="20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</row>
    <row r="796" spans="1:154" ht="15">
      <c r="A796" s="5"/>
      <c r="B796" s="5"/>
      <c r="C796" s="5"/>
      <c r="D796" s="5"/>
      <c r="E796" s="5"/>
      <c r="F796" s="5"/>
      <c r="G796" s="5"/>
      <c r="H796" s="5"/>
      <c r="I796" s="29"/>
      <c r="J796" s="20"/>
      <c r="K796" s="20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</row>
    <row r="797" spans="1:154" ht="15">
      <c r="A797" s="5"/>
      <c r="B797" s="5"/>
      <c r="C797" s="5"/>
      <c r="D797" s="5"/>
      <c r="E797" s="5"/>
      <c r="F797" s="5"/>
      <c r="G797" s="5"/>
      <c r="H797" s="5"/>
      <c r="I797" s="29"/>
      <c r="J797" s="20"/>
      <c r="K797" s="20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</row>
    <row r="798" spans="1:154" ht="15">
      <c r="A798" s="5"/>
      <c r="B798" s="5"/>
      <c r="C798" s="5"/>
      <c r="D798" s="5"/>
      <c r="E798" s="5"/>
      <c r="F798" s="5"/>
      <c r="G798" s="5"/>
      <c r="H798" s="5"/>
      <c r="I798" s="29"/>
      <c r="J798" s="20"/>
      <c r="K798" s="20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</row>
    <row r="799" spans="1:154" ht="15">
      <c r="A799" s="5"/>
      <c r="B799" s="5"/>
      <c r="C799" s="5"/>
      <c r="D799" s="5"/>
      <c r="E799" s="5"/>
      <c r="F799" s="5"/>
      <c r="G799" s="5"/>
      <c r="H799" s="5"/>
      <c r="I799" s="29"/>
      <c r="J799" s="20"/>
      <c r="K799" s="20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</row>
    <row r="800" spans="1:154" ht="15">
      <c r="A800" s="5"/>
      <c r="B800" s="5"/>
      <c r="C800" s="5"/>
      <c r="D800" s="5"/>
      <c r="E800" s="5"/>
      <c r="F800" s="5"/>
      <c r="G800" s="5"/>
      <c r="H800" s="5"/>
      <c r="I800" s="29"/>
      <c r="J800" s="20"/>
      <c r="K800" s="20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</row>
    <row r="801" spans="1:154" ht="15">
      <c r="A801" s="5"/>
      <c r="B801" s="5"/>
      <c r="C801" s="5"/>
      <c r="D801" s="5"/>
      <c r="E801" s="5"/>
      <c r="F801" s="5"/>
      <c r="G801" s="5"/>
      <c r="H801" s="5"/>
      <c r="I801" s="29"/>
      <c r="J801" s="20"/>
      <c r="K801" s="20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</row>
    <row r="802" spans="1:154" ht="15">
      <c r="A802" s="5"/>
      <c r="B802" s="5"/>
      <c r="C802" s="5"/>
      <c r="D802" s="5"/>
      <c r="E802" s="5"/>
      <c r="F802" s="5"/>
      <c r="G802" s="5"/>
      <c r="H802" s="5"/>
      <c r="I802" s="29"/>
      <c r="J802" s="20"/>
      <c r="K802" s="20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</row>
    <row r="803" spans="1:154" ht="15">
      <c r="A803" s="5"/>
      <c r="B803" s="5"/>
      <c r="C803" s="5"/>
      <c r="D803" s="5"/>
      <c r="E803" s="5"/>
      <c r="F803" s="5"/>
      <c r="G803" s="5"/>
      <c r="H803" s="5"/>
      <c r="I803" s="29"/>
      <c r="J803" s="20"/>
      <c r="K803" s="20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</row>
    <row r="804" spans="1:154" ht="15">
      <c r="A804" s="5"/>
      <c r="B804" s="5"/>
      <c r="C804" s="5"/>
      <c r="D804" s="5"/>
      <c r="E804" s="5"/>
      <c r="F804" s="5"/>
      <c r="G804" s="5"/>
      <c r="H804" s="5"/>
      <c r="I804" s="29"/>
      <c r="J804" s="20"/>
      <c r="K804" s="20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</row>
    <row r="805" spans="1:154" ht="15">
      <c r="A805" s="5"/>
      <c r="B805" s="5"/>
      <c r="C805" s="5"/>
      <c r="D805" s="5"/>
      <c r="E805" s="5"/>
      <c r="F805" s="5"/>
      <c r="G805" s="5"/>
      <c r="H805" s="5"/>
      <c r="I805" s="29"/>
      <c r="J805" s="20"/>
      <c r="K805" s="20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</row>
    <row r="806" spans="1:154" ht="15">
      <c r="A806" s="5"/>
      <c r="B806" s="5"/>
      <c r="C806" s="5"/>
      <c r="D806" s="5"/>
      <c r="E806" s="5"/>
      <c r="F806" s="5"/>
      <c r="G806" s="5"/>
      <c r="H806" s="5"/>
      <c r="I806" s="29"/>
      <c r="J806" s="20"/>
      <c r="K806" s="20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</row>
    <row r="807" spans="1:154" ht="15">
      <c r="A807" s="5"/>
      <c r="B807" s="5"/>
      <c r="C807" s="5"/>
      <c r="D807" s="5"/>
      <c r="E807" s="5"/>
      <c r="F807" s="5"/>
      <c r="G807" s="5"/>
      <c r="H807" s="5"/>
      <c r="I807" s="29"/>
      <c r="J807" s="20"/>
      <c r="K807" s="20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</row>
    <row r="808" spans="1:154" ht="15">
      <c r="A808" s="5"/>
      <c r="B808" s="5"/>
      <c r="C808" s="5"/>
      <c r="D808" s="5"/>
      <c r="E808" s="5"/>
      <c r="F808" s="5"/>
      <c r="G808" s="5"/>
      <c r="H808" s="5"/>
      <c r="I808" s="29"/>
      <c r="J808" s="20"/>
      <c r="K808" s="20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</row>
    <row r="809" spans="1:154" ht="15">
      <c r="A809" s="5"/>
      <c r="B809" s="5"/>
      <c r="C809" s="5"/>
      <c r="D809" s="5"/>
      <c r="E809" s="5"/>
      <c r="F809" s="5"/>
      <c r="G809" s="5"/>
      <c r="H809" s="5"/>
      <c r="I809" s="29"/>
      <c r="J809" s="20"/>
      <c r="K809" s="20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</row>
    <row r="810" spans="1:154" ht="15">
      <c r="A810" s="5"/>
      <c r="B810" s="5"/>
      <c r="C810" s="5"/>
      <c r="D810" s="5"/>
      <c r="E810" s="5"/>
      <c r="F810" s="5"/>
      <c r="G810" s="5"/>
      <c r="H810" s="5"/>
      <c r="I810" s="29"/>
      <c r="J810" s="20"/>
      <c r="K810" s="20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</row>
    <row r="811" spans="1:154" ht="15">
      <c r="A811" s="5"/>
      <c r="B811" s="5"/>
      <c r="C811" s="5"/>
      <c r="D811" s="5"/>
      <c r="E811" s="5"/>
      <c r="F811" s="5"/>
      <c r="G811" s="5"/>
      <c r="H811" s="5"/>
      <c r="I811" s="29"/>
      <c r="J811" s="20"/>
      <c r="K811" s="20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</row>
    <row r="812" spans="1:154" ht="15">
      <c r="A812" s="5"/>
      <c r="B812" s="5"/>
      <c r="C812" s="5"/>
      <c r="D812" s="5"/>
      <c r="E812" s="5"/>
      <c r="F812" s="5"/>
      <c r="G812" s="5"/>
      <c r="H812" s="5"/>
      <c r="I812" s="29"/>
      <c r="J812" s="20"/>
      <c r="K812" s="20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</row>
    <row r="813" spans="1:154" ht="15">
      <c r="A813" s="5"/>
      <c r="B813" s="5"/>
      <c r="C813" s="5"/>
      <c r="D813" s="5"/>
      <c r="E813" s="5"/>
      <c r="F813" s="5"/>
      <c r="G813" s="5"/>
      <c r="H813" s="5"/>
      <c r="I813" s="29"/>
      <c r="J813" s="20"/>
      <c r="K813" s="20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</row>
    <row r="814" spans="1:154" ht="15">
      <c r="A814" s="5"/>
      <c r="B814" s="5"/>
      <c r="C814" s="5"/>
      <c r="D814" s="5"/>
      <c r="E814" s="5"/>
      <c r="F814" s="5"/>
      <c r="G814" s="5"/>
      <c r="H814" s="5"/>
      <c r="I814" s="29"/>
      <c r="J814" s="20"/>
      <c r="K814" s="20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</row>
    <row r="815" spans="1:154" ht="15">
      <c r="A815" s="5"/>
      <c r="B815" s="5"/>
      <c r="C815" s="5"/>
      <c r="D815" s="5"/>
      <c r="E815" s="5"/>
      <c r="F815" s="5"/>
      <c r="G815" s="5"/>
      <c r="H815" s="5"/>
      <c r="I815" s="29"/>
      <c r="J815" s="20"/>
      <c r="K815" s="20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</row>
    <row r="816" spans="1:154" ht="15">
      <c r="A816" s="5"/>
      <c r="B816" s="5"/>
      <c r="C816" s="5"/>
      <c r="D816" s="5"/>
      <c r="E816" s="5"/>
      <c r="F816" s="5"/>
      <c r="G816" s="5"/>
      <c r="H816" s="5"/>
      <c r="I816" s="29"/>
      <c r="J816" s="20"/>
      <c r="K816" s="20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</row>
    <row r="817" spans="1:154" ht="15">
      <c r="A817" s="5"/>
      <c r="B817" s="5"/>
      <c r="C817" s="5"/>
      <c r="D817" s="5"/>
      <c r="E817" s="5"/>
      <c r="F817" s="5"/>
      <c r="G817" s="5"/>
      <c r="H817" s="5"/>
      <c r="I817" s="29"/>
      <c r="J817" s="20"/>
      <c r="K817" s="20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</row>
    <row r="818" spans="1:154" ht="15">
      <c r="A818" s="5"/>
      <c r="B818" s="5"/>
      <c r="C818" s="5"/>
      <c r="D818" s="5"/>
      <c r="E818" s="5"/>
      <c r="F818" s="5"/>
      <c r="G818" s="5"/>
      <c r="H818" s="5"/>
      <c r="I818" s="29"/>
      <c r="J818" s="20"/>
      <c r="K818" s="20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</row>
    <row r="819" spans="1:154" ht="15">
      <c r="A819" s="5"/>
      <c r="B819" s="5"/>
      <c r="C819" s="5"/>
      <c r="D819" s="5"/>
      <c r="E819" s="5"/>
      <c r="F819" s="5"/>
      <c r="G819" s="5"/>
      <c r="H819" s="5"/>
      <c r="I819" s="29"/>
      <c r="J819" s="20"/>
      <c r="K819" s="20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</row>
    <row r="820" spans="1:154" ht="15">
      <c r="A820" s="5"/>
      <c r="B820" s="5"/>
      <c r="C820" s="5"/>
      <c r="D820" s="5"/>
      <c r="E820" s="5"/>
      <c r="F820" s="5"/>
      <c r="G820" s="5"/>
      <c r="H820" s="5"/>
      <c r="I820" s="29"/>
      <c r="J820" s="20"/>
      <c r="K820" s="20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</row>
    <row r="821" spans="1:154" ht="15">
      <c r="A821" s="5"/>
      <c r="B821" s="5"/>
      <c r="C821" s="5"/>
      <c r="D821" s="5"/>
      <c r="E821" s="5"/>
      <c r="F821" s="5"/>
      <c r="G821" s="5"/>
      <c r="H821" s="5"/>
      <c r="I821" s="29"/>
      <c r="J821" s="20"/>
      <c r="K821" s="20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</row>
    <row r="822" spans="1:154" ht="15">
      <c r="A822" s="5"/>
      <c r="B822" s="5"/>
      <c r="C822" s="5"/>
      <c r="D822" s="5"/>
      <c r="E822" s="5"/>
      <c r="F822" s="5"/>
      <c r="G822" s="5"/>
      <c r="H822" s="5"/>
      <c r="I822" s="29"/>
      <c r="J822" s="20"/>
      <c r="K822" s="20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</row>
    <row r="823" spans="1:154" ht="15">
      <c r="A823" s="5"/>
      <c r="B823" s="5"/>
      <c r="C823" s="5"/>
      <c r="D823" s="5"/>
      <c r="E823" s="5"/>
      <c r="F823" s="5"/>
      <c r="G823" s="5"/>
      <c r="H823" s="5"/>
      <c r="I823" s="29"/>
      <c r="J823" s="20"/>
      <c r="K823" s="20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</row>
    <row r="824" spans="1:154" ht="15">
      <c r="A824" s="5"/>
      <c r="B824" s="5"/>
      <c r="C824" s="5"/>
      <c r="D824" s="5"/>
      <c r="E824" s="5"/>
      <c r="F824" s="5"/>
      <c r="G824" s="5"/>
      <c r="H824" s="5"/>
      <c r="I824" s="29"/>
      <c r="J824" s="20"/>
      <c r="K824" s="20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</row>
    <row r="825" spans="1:154" ht="15">
      <c r="A825" s="5"/>
      <c r="B825" s="5"/>
      <c r="C825" s="5"/>
      <c r="D825" s="5"/>
      <c r="E825" s="5"/>
      <c r="F825" s="5"/>
      <c r="G825" s="5"/>
      <c r="H825" s="5"/>
      <c r="I825" s="29"/>
      <c r="J825" s="20"/>
      <c r="K825" s="20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</row>
    <row r="826" spans="1:154" ht="15">
      <c r="A826" s="5"/>
      <c r="B826" s="5"/>
      <c r="C826" s="5"/>
      <c r="D826" s="5"/>
      <c r="E826" s="5"/>
      <c r="F826" s="5"/>
      <c r="G826" s="5"/>
      <c r="H826" s="5"/>
      <c r="I826" s="29"/>
      <c r="J826" s="20"/>
      <c r="K826" s="20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</row>
    <row r="827" spans="1:154" ht="15">
      <c r="A827" s="5"/>
      <c r="B827" s="5"/>
      <c r="C827" s="5"/>
      <c r="D827" s="5"/>
      <c r="E827" s="5"/>
      <c r="F827" s="5"/>
      <c r="G827" s="5"/>
      <c r="H827" s="5"/>
      <c r="I827" s="29"/>
      <c r="J827" s="20"/>
      <c r="K827" s="20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</row>
    <row r="828" spans="1:154" ht="15">
      <c r="A828" s="5"/>
      <c r="B828" s="5"/>
      <c r="C828" s="5"/>
      <c r="D828" s="5"/>
      <c r="E828" s="5"/>
      <c r="F828" s="5"/>
      <c r="G828" s="5"/>
      <c r="H828" s="5"/>
      <c r="I828" s="29"/>
      <c r="J828" s="20"/>
      <c r="K828" s="20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</row>
    <row r="829" spans="1:154" ht="15">
      <c r="A829" s="5"/>
      <c r="B829" s="5"/>
      <c r="C829" s="5"/>
      <c r="D829" s="5"/>
      <c r="E829" s="5"/>
      <c r="F829" s="5"/>
      <c r="G829" s="5"/>
      <c r="H829" s="5"/>
      <c r="I829" s="29"/>
      <c r="J829" s="20"/>
      <c r="K829" s="20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</row>
    <row r="830" spans="1:154" ht="15">
      <c r="A830" s="5"/>
      <c r="B830" s="5"/>
      <c r="C830" s="5"/>
      <c r="D830" s="5"/>
      <c r="E830" s="5"/>
      <c r="F830" s="5"/>
      <c r="G830" s="5"/>
      <c r="H830" s="5"/>
      <c r="I830" s="29"/>
      <c r="J830" s="20"/>
      <c r="K830" s="20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</row>
    <row r="831" spans="1:154" ht="15">
      <c r="A831" s="5"/>
      <c r="B831" s="5"/>
      <c r="C831" s="5"/>
      <c r="D831" s="5"/>
      <c r="E831" s="5"/>
      <c r="F831" s="5"/>
      <c r="G831" s="5"/>
      <c r="H831" s="5"/>
      <c r="I831" s="29"/>
      <c r="J831" s="20"/>
      <c r="K831" s="20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</row>
    <row r="832" spans="1:154" ht="15">
      <c r="A832" s="5"/>
      <c r="B832" s="5"/>
      <c r="C832" s="5"/>
      <c r="D832" s="5"/>
      <c r="E832" s="5"/>
      <c r="F832" s="5"/>
      <c r="G832" s="5"/>
      <c r="H832" s="5"/>
      <c r="I832" s="29"/>
      <c r="J832" s="20"/>
      <c r="K832" s="20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</row>
    <row r="833" spans="1:154" ht="15">
      <c r="A833" s="5"/>
      <c r="B833" s="5"/>
      <c r="C833" s="5"/>
      <c r="D833" s="5"/>
      <c r="E833" s="5"/>
      <c r="F833" s="5"/>
      <c r="G833" s="5"/>
      <c r="H833" s="5"/>
      <c r="I833" s="29"/>
      <c r="J833" s="20"/>
      <c r="K833" s="20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</row>
    <row r="834" spans="1:154" ht="15">
      <c r="A834" s="5"/>
      <c r="B834" s="5"/>
      <c r="C834" s="5"/>
      <c r="D834" s="5"/>
      <c r="E834" s="5"/>
      <c r="F834" s="5"/>
      <c r="G834" s="5"/>
      <c r="H834" s="5"/>
      <c r="I834" s="29"/>
      <c r="J834" s="20"/>
      <c r="K834" s="20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</row>
    <row r="835" spans="1:154" ht="15">
      <c r="A835" s="5"/>
      <c r="B835" s="5"/>
      <c r="C835" s="5"/>
      <c r="D835" s="5"/>
      <c r="E835" s="5"/>
      <c r="F835" s="5"/>
      <c r="G835" s="5"/>
      <c r="H835" s="5"/>
      <c r="I835" s="29"/>
      <c r="J835" s="20"/>
      <c r="K835" s="20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</row>
    <row r="836" spans="1:154" ht="15">
      <c r="A836" s="5"/>
      <c r="B836" s="5"/>
      <c r="C836" s="5"/>
      <c r="D836" s="5"/>
      <c r="E836" s="5"/>
      <c r="F836" s="5"/>
      <c r="G836" s="5"/>
      <c r="H836" s="5"/>
      <c r="I836" s="29"/>
      <c r="J836" s="20"/>
      <c r="K836" s="20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</row>
    <row r="837" spans="1:154" ht="15">
      <c r="A837" s="5"/>
      <c r="B837" s="5"/>
      <c r="C837" s="5"/>
      <c r="D837" s="5"/>
      <c r="E837" s="5"/>
      <c r="F837" s="5"/>
      <c r="G837" s="5"/>
      <c r="H837" s="5"/>
      <c r="I837" s="29"/>
      <c r="J837" s="20"/>
      <c r="K837" s="20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</row>
    <row r="838" spans="1:154" ht="15">
      <c r="A838" s="5"/>
      <c r="B838" s="5"/>
      <c r="C838" s="5"/>
      <c r="D838" s="5"/>
      <c r="E838" s="5"/>
      <c r="F838" s="5"/>
      <c r="G838" s="5"/>
      <c r="H838" s="5"/>
      <c r="I838" s="29"/>
      <c r="J838" s="20"/>
      <c r="K838" s="20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</row>
    <row r="839" spans="1:154" ht="15">
      <c r="A839" s="5"/>
      <c r="B839" s="5"/>
      <c r="C839" s="5"/>
      <c r="D839" s="5"/>
      <c r="E839" s="5"/>
      <c r="F839" s="5"/>
      <c r="G839" s="5"/>
      <c r="H839" s="5"/>
      <c r="I839" s="29"/>
      <c r="J839" s="20"/>
      <c r="K839" s="20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</row>
    <row r="840" spans="1:154" ht="15">
      <c r="A840" s="5"/>
      <c r="B840" s="5"/>
      <c r="C840" s="5"/>
      <c r="D840" s="5"/>
      <c r="E840" s="5"/>
      <c r="F840" s="5"/>
      <c r="G840" s="5"/>
      <c r="H840" s="5"/>
      <c r="I840" s="29"/>
      <c r="J840" s="20"/>
      <c r="K840" s="20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</row>
    <row r="841" spans="1:154" ht="15">
      <c r="A841" s="5"/>
      <c r="B841" s="5"/>
      <c r="C841" s="5"/>
      <c r="D841" s="5"/>
      <c r="E841" s="5"/>
      <c r="F841" s="5"/>
      <c r="G841" s="5"/>
      <c r="H841" s="5"/>
      <c r="I841" s="29"/>
      <c r="J841" s="20"/>
      <c r="K841" s="20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</row>
    <row r="842" spans="1:154" ht="15">
      <c r="A842" s="5"/>
      <c r="B842" s="5"/>
      <c r="C842" s="5"/>
      <c r="D842" s="5"/>
      <c r="E842" s="5"/>
      <c r="F842" s="5"/>
      <c r="G842" s="5"/>
      <c r="H842" s="5"/>
      <c r="I842" s="29"/>
      <c r="J842" s="20"/>
      <c r="K842" s="20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</row>
    <row r="843" spans="1:154" ht="15">
      <c r="A843" s="5"/>
      <c r="B843" s="5"/>
      <c r="C843" s="5"/>
      <c r="D843" s="5"/>
      <c r="E843" s="5"/>
      <c r="F843" s="5"/>
      <c r="G843" s="5"/>
      <c r="H843" s="5"/>
      <c r="I843" s="29"/>
      <c r="J843" s="20"/>
      <c r="K843" s="20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</row>
    <row r="844" spans="1:154" ht="15">
      <c r="A844" s="5"/>
      <c r="B844" s="5"/>
      <c r="C844" s="5"/>
      <c r="D844" s="5"/>
      <c r="E844" s="5"/>
      <c r="F844" s="5"/>
      <c r="G844" s="5"/>
      <c r="H844" s="5"/>
      <c r="I844" s="29"/>
      <c r="J844" s="20"/>
      <c r="K844" s="20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</row>
    <row r="845" spans="1:154" ht="15">
      <c r="A845" s="5"/>
      <c r="B845" s="5"/>
      <c r="C845" s="5"/>
      <c r="D845" s="5"/>
      <c r="E845" s="5"/>
      <c r="F845" s="5"/>
      <c r="G845" s="5"/>
      <c r="H845" s="5"/>
      <c r="I845" s="29"/>
      <c r="J845" s="20"/>
      <c r="K845" s="20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</row>
    <row r="846" spans="1:154" ht="15">
      <c r="A846" s="5"/>
      <c r="B846" s="5"/>
      <c r="C846" s="5"/>
      <c r="D846" s="5"/>
      <c r="E846" s="5"/>
      <c r="F846" s="5"/>
      <c r="G846" s="5"/>
      <c r="H846" s="5"/>
      <c r="I846" s="29"/>
      <c r="J846" s="20"/>
      <c r="K846" s="20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</row>
    <row r="847" spans="1:154" ht="15">
      <c r="A847" s="5"/>
      <c r="B847" s="5"/>
      <c r="C847" s="5"/>
      <c r="D847" s="5"/>
      <c r="E847" s="5"/>
      <c r="F847" s="5"/>
      <c r="G847" s="5"/>
      <c r="H847" s="5"/>
      <c r="I847" s="29"/>
      <c r="J847" s="20"/>
      <c r="K847" s="20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</row>
    <row r="848" spans="1:154" ht="15">
      <c r="A848" s="5"/>
      <c r="B848" s="5"/>
      <c r="C848" s="5"/>
      <c r="D848" s="5"/>
      <c r="E848" s="5"/>
      <c r="F848" s="5"/>
      <c r="G848" s="5"/>
      <c r="H848" s="5"/>
      <c r="I848" s="29"/>
      <c r="J848" s="20"/>
      <c r="K848" s="20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</row>
    <row r="849" spans="1:154" ht="15">
      <c r="A849" s="5"/>
      <c r="B849" s="5"/>
      <c r="C849" s="5"/>
      <c r="D849" s="5"/>
      <c r="E849" s="5"/>
      <c r="F849" s="5"/>
      <c r="G849" s="5"/>
      <c r="H849" s="5"/>
      <c r="I849" s="29"/>
      <c r="J849" s="20"/>
      <c r="K849" s="20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</row>
    <row r="850" spans="1:154" ht="15">
      <c r="A850" s="5"/>
      <c r="B850" s="5"/>
      <c r="C850" s="5"/>
      <c r="D850" s="5"/>
      <c r="E850" s="5"/>
      <c r="F850" s="5"/>
      <c r="G850" s="5"/>
      <c r="H850" s="5"/>
      <c r="I850" s="29"/>
      <c r="J850" s="20"/>
      <c r="K850" s="20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</row>
    <row r="851" spans="1:154" ht="15">
      <c r="A851" s="5"/>
      <c r="B851" s="5"/>
      <c r="C851" s="5"/>
      <c r="D851" s="5"/>
      <c r="E851" s="5"/>
      <c r="F851" s="5"/>
      <c r="G851" s="5"/>
      <c r="H851" s="5"/>
      <c r="I851" s="29"/>
      <c r="J851" s="20"/>
      <c r="K851" s="20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</row>
    <row r="852" spans="1:154" ht="15">
      <c r="A852" s="5"/>
      <c r="B852" s="5"/>
      <c r="C852" s="5"/>
      <c r="D852" s="5"/>
      <c r="E852" s="5"/>
      <c r="F852" s="5"/>
      <c r="G852" s="5"/>
      <c r="H852" s="5"/>
      <c r="I852" s="29"/>
      <c r="J852" s="20"/>
      <c r="K852" s="20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</row>
    <row r="853" spans="1:154" ht="15">
      <c r="A853" s="5"/>
      <c r="B853" s="5"/>
      <c r="C853" s="5"/>
      <c r="D853" s="5"/>
      <c r="E853" s="5"/>
      <c r="F853" s="5"/>
      <c r="G853" s="5"/>
      <c r="H853" s="5"/>
      <c r="I853" s="29"/>
      <c r="J853" s="20"/>
      <c r="K853" s="20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</row>
    <row r="854" spans="1:154" ht="15">
      <c r="A854" s="5"/>
      <c r="B854" s="5"/>
      <c r="C854" s="5"/>
      <c r="D854" s="5"/>
      <c r="E854" s="5"/>
      <c r="F854" s="5"/>
      <c r="G854" s="5"/>
      <c r="H854" s="5"/>
      <c r="I854" s="29"/>
      <c r="J854" s="20"/>
      <c r="K854" s="20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</row>
    <row r="855" spans="1:154" ht="15">
      <c r="A855" s="5"/>
      <c r="B855" s="5"/>
      <c r="C855" s="5"/>
      <c r="D855" s="5"/>
      <c r="E855" s="5"/>
      <c r="F855" s="5"/>
      <c r="G855" s="5"/>
      <c r="H855" s="5"/>
      <c r="I855" s="29"/>
      <c r="J855" s="20"/>
      <c r="K855" s="20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</row>
    <row r="856" spans="1:154" ht="15">
      <c r="A856" s="5"/>
      <c r="B856" s="5"/>
      <c r="C856" s="5"/>
      <c r="D856" s="5"/>
      <c r="E856" s="5"/>
      <c r="F856" s="5"/>
      <c r="G856" s="5"/>
      <c r="H856" s="5"/>
      <c r="I856" s="29"/>
      <c r="J856" s="20"/>
      <c r="K856" s="20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</row>
    <row r="857" spans="1:154" ht="15">
      <c r="A857" s="5"/>
      <c r="B857" s="5"/>
      <c r="C857" s="5"/>
      <c r="D857" s="5"/>
      <c r="E857" s="5"/>
      <c r="F857" s="5"/>
      <c r="G857" s="5"/>
      <c r="H857" s="5"/>
      <c r="I857" s="29"/>
      <c r="J857" s="20"/>
      <c r="K857" s="20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</row>
    <row r="858" spans="1:154" ht="15">
      <c r="A858" s="5"/>
      <c r="B858" s="5"/>
      <c r="C858" s="5"/>
      <c r="D858" s="5"/>
      <c r="E858" s="5"/>
      <c r="F858" s="5"/>
      <c r="G858" s="5"/>
      <c r="H858" s="5"/>
      <c r="I858" s="29"/>
      <c r="J858" s="20"/>
      <c r="K858" s="20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</row>
    <row r="859" spans="1:154" ht="15">
      <c r="A859" s="5"/>
      <c r="B859" s="5"/>
      <c r="C859" s="5"/>
      <c r="D859" s="5"/>
      <c r="E859" s="5"/>
      <c r="F859" s="5"/>
      <c r="G859" s="5"/>
      <c r="H859" s="5"/>
      <c r="I859" s="29"/>
      <c r="J859" s="20"/>
      <c r="K859" s="20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</row>
    <row r="860" spans="1:154" ht="15">
      <c r="A860" s="5"/>
      <c r="B860" s="5"/>
      <c r="C860" s="5"/>
      <c r="D860" s="5"/>
      <c r="E860" s="5"/>
      <c r="F860" s="5"/>
      <c r="G860" s="5"/>
      <c r="H860" s="5"/>
      <c r="I860" s="29"/>
      <c r="J860" s="20"/>
      <c r="K860" s="20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</row>
    <row r="861" spans="1:154" ht="15">
      <c r="A861" s="5"/>
      <c r="B861" s="5"/>
      <c r="C861" s="5"/>
      <c r="D861" s="5"/>
      <c r="E861" s="5"/>
      <c r="F861" s="5"/>
      <c r="G861" s="5"/>
      <c r="H861" s="5"/>
      <c r="I861" s="29"/>
      <c r="J861" s="20"/>
      <c r="K861" s="20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</row>
    <row r="862" spans="1:154" ht="15">
      <c r="A862" s="5"/>
      <c r="B862" s="5"/>
      <c r="C862" s="5"/>
      <c r="D862" s="5"/>
      <c r="E862" s="5"/>
      <c r="F862" s="5"/>
      <c r="G862" s="5"/>
      <c r="H862" s="5"/>
      <c r="I862" s="29"/>
      <c r="J862" s="20"/>
      <c r="K862" s="20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</row>
    <row r="863" spans="1:154" ht="15">
      <c r="A863" s="5"/>
      <c r="B863" s="5"/>
      <c r="C863" s="5"/>
      <c r="D863" s="5"/>
      <c r="E863" s="5"/>
      <c r="F863" s="5"/>
      <c r="G863" s="5"/>
      <c r="H863" s="5"/>
      <c r="I863" s="29"/>
      <c r="J863" s="20"/>
      <c r="K863" s="20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</row>
    <row r="864" spans="1:154" ht="15">
      <c r="A864" s="5"/>
      <c r="B864" s="5"/>
      <c r="C864" s="5"/>
      <c r="D864" s="5"/>
      <c r="E864" s="5"/>
      <c r="F864" s="5"/>
      <c r="G864" s="5"/>
      <c r="H864" s="5"/>
      <c r="I864" s="29"/>
      <c r="J864" s="20"/>
      <c r="K864" s="20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</row>
    <row r="865" spans="1:154" ht="15">
      <c r="A865" s="5"/>
      <c r="B865" s="5"/>
      <c r="C865" s="5"/>
      <c r="D865" s="5"/>
      <c r="E865" s="5"/>
      <c r="F865" s="5"/>
      <c r="G865" s="5"/>
      <c r="H865" s="5"/>
      <c r="I865" s="29"/>
      <c r="J865" s="20"/>
      <c r="K865" s="20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</row>
    <row r="866" spans="1:154" ht="15">
      <c r="A866" s="5"/>
      <c r="B866" s="5"/>
      <c r="C866" s="5"/>
      <c r="D866" s="5"/>
      <c r="E866" s="5"/>
      <c r="F866" s="5"/>
      <c r="G866" s="5"/>
      <c r="H866" s="5"/>
      <c r="I866" s="29"/>
      <c r="J866" s="20"/>
      <c r="K866" s="20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</row>
    <row r="867" spans="1:154" ht="15">
      <c r="A867" s="5"/>
      <c r="B867" s="5"/>
      <c r="C867" s="5"/>
      <c r="D867" s="5"/>
      <c r="E867" s="5"/>
      <c r="F867" s="5"/>
      <c r="G867" s="5"/>
      <c r="H867" s="5"/>
      <c r="I867" s="29"/>
      <c r="J867" s="20"/>
      <c r="K867" s="20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</row>
    <row r="868" spans="1:154" ht="15">
      <c r="A868" s="5"/>
      <c r="B868" s="5"/>
      <c r="C868" s="5"/>
      <c r="D868" s="5"/>
      <c r="E868" s="5"/>
      <c r="F868" s="5"/>
      <c r="G868" s="5"/>
      <c r="H868" s="5"/>
      <c r="I868" s="29"/>
      <c r="J868" s="20"/>
      <c r="K868" s="20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</row>
    <row r="869" spans="1:154" ht="15">
      <c r="A869" s="5"/>
      <c r="B869" s="5"/>
      <c r="C869" s="5"/>
      <c r="D869" s="5"/>
      <c r="E869" s="5"/>
      <c r="F869" s="5"/>
      <c r="G869" s="5"/>
      <c r="H869" s="5"/>
      <c r="I869" s="29"/>
      <c r="J869" s="20"/>
      <c r="K869" s="20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</row>
    <row r="870" spans="1:154" ht="15">
      <c r="A870" s="5"/>
      <c r="B870" s="5"/>
      <c r="C870" s="5"/>
      <c r="D870" s="5"/>
      <c r="E870" s="5"/>
      <c r="F870" s="5"/>
      <c r="G870" s="5"/>
      <c r="H870" s="5"/>
      <c r="I870" s="29"/>
      <c r="J870" s="20"/>
      <c r="K870" s="20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</row>
    <row r="871" spans="1:154" ht="15">
      <c r="A871" s="5"/>
      <c r="B871" s="5"/>
      <c r="C871" s="5"/>
      <c r="D871" s="5"/>
      <c r="E871" s="5"/>
      <c r="F871" s="5"/>
      <c r="G871" s="5"/>
      <c r="H871" s="5"/>
      <c r="I871" s="29"/>
      <c r="J871" s="20"/>
      <c r="K871" s="20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</row>
    <row r="872" spans="1:154" ht="15">
      <c r="A872" s="5"/>
      <c r="B872" s="5"/>
      <c r="C872" s="5"/>
      <c r="D872" s="5"/>
      <c r="E872" s="5"/>
      <c r="F872" s="5"/>
      <c r="G872" s="5"/>
      <c r="H872" s="5"/>
      <c r="I872" s="29"/>
      <c r="J872" s="20"/>
      <c r="K872" s="20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</row>
    <row r="873" spans="1:154" ht="15">
      <c r="A873" s="5"/>
      <c r="B873" s="5"/>
      <c r="C873" s="5"/>
      <c r="D873" s="5"/>
      <c r="E873" s="5"/>
      <c r="F873" s="5"/>
      <c r="G873" s="5"/>
      <c r="H873" s="5"/>
      <c r="I873" s="29"/>
      <c r="J873" s="20"/>
      <c r="K873" s="20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</row>
    <row r="874" spans="1:154" ht="15">
      <c r="A874" s="5"/>
      <c r="B874" s="5"/>
      <c r="C874" s="5"/>
      <c r="D874" s="5"/>
      <c r="E874" s="5"/>
      <c r="F874" s="5"/>
      <c r="G874" s="5"/>
      <c r="H874" s="5"/>
      <c r="I874" s="29"/>
      <c r="J874" s="20"/>
      <c r="K874" s="20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</row>
    <row r="875" spans="1:154" ht="15">
      <c r="A875" s="5"/>
      <c r="B875" s="5"/>
      <c r="C875" s="5"/>
      <c r="D875" s="5"/>
      <c r="E875" s="5"/>
      <c r="F875" s="5"/>
      <c r="G875" s="5"/>
      <c r="H875" s="5"/>
      <c r="I875" s="29"/>
      <c r="J875" s="20"/>
      <c r="K875" s="20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</row>
    <row r="876" spans="1:154" ht="15">
      <c r="A876" s="5"/>
      <c r="B876" s="5"/>
      <c r="C876" s="5"/>
      <c r="D876" s="5"/>
      <c r="E876" s="5"/>
      <c r="F876" s="5"/>
      <c r="G876" s="5"/>
      <c r="H876" s="5"/>
      <c r="I876" s="29"/>
      <c r="J876" s="20"/>
      <c r="K876" s="20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</row>
    <row r="877" spans="1:154" ht="15">
      <c r="A877" s="5"/>
      <c r="B877" s="5"/>
      <c r="C877" s="5"/>
      <c r="D877" s="5"/>
      <c r="E877" s="5"/>
      <c r="F877" s="5"/>
      <c r="G877" s="5"/>
      <c r="H877" s="5"/>
      <c r="I877" s="29"/>
      <c r="J877" s="20"/>
      <c r="K877" s="20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</row>
    <row r="878" spans="1:154" ht="15">
      <c r="A878" s="5"/>
      <c r="B878" s="5"/>
      <c r="C878" s="5"/>
      <c r="D878" s="5"/>
      <c r="E878" s="5"/>
      <c r="F878" s="5"/>
      <c r="G878" s="5"/>
      <c r="H878" s="5"/>
      <c r="I878" s="29"/>
      <c r="J878" s="20"/>
      <c r="K878" s="20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</row>
    <row r="879" spans="1:154" ht="15">
      <c r="A879" s="5"/>
      <c r="B879" s="5"/>
      <c r="C879" s="5"/>
      <c r="D879" s="5"/>
      <c r="E879" s="5"/>
      <c r="F879" s="5"/>
      <c r="G879" s="5"/>
      <c r="H879" s="5"/>
      <c r="I879" s="29"/>
      <c r="J879" s="20"/>
      <c r="K879" s="20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</row>
    <row r="880" spans="1:154" ht="15">
      <c r="A880" s="5"/>
      <c r="B880" s="5"/>
      <c r="C880" s="5"/>
      <c r="D880" s="5"/>
      <c r="E880" s="5"/>
      <c r="F880" s="5"/>
      <c r="G880" s="5"/>
      <c r="H880" s="5"/>
      <c r="I880" s="29"/>
      <c r="J880" s="20"/>
      <c r="K880" s="20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</row>
    <row r="881" spans="1:154" ht="15">
      <c r="A881" s="5"/>
      <c r="B881" s="5"/>
      <c r="C881" s="5"/>
      <c r="D881" s="5"/>
      <c r="E881" s="5"/>
      <c r="F881" s="5"/>
      <c r="G881" s="5"/>
      <c r="H881" s="5"/>
      <c r="I881" s="29"/>
      <c r="J881" s="20"/>
      <c r="K881" s="20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</row>
    <row r="882" spans="1:154" ht="15">
      <c r="A882" s="5"/>
      <c r="B882" s="5"/>
      <c r="C882" s="5"/>
      <c r="D882" s="5"/>
      <c r="E882" s="5"/>
      <c r="F882" s="5"/>
      <c r="G882" s="5"/>
      <c r="H882" s="5"/>
      <c r="I882" s="29"/>
      <c r="J882" s="20"/>
      <c r="K882" s="20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</row>
    <row r="883" spans="1:154" ht="15">
      <c r="A883" s="5"/>
      <c r="B883" s="5"/>
      <c r="C883" s="5"/>
      <c r="D883" s="5"/>
      <c r="E883" s="5"/>
      <c r="F883" s="5"/>
      <c r="G883" s="5"/>
      <c r="H883" s="5"/>
      <c r="I883" s="29"/>
      <c r="J883" s="20"/>
      <c r="K883" s="20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</row>
    <row r="884" spans="1:154" ht="15">
      <c r="A884" s="5"/>
      <c r="B884" s="5"/>
      <c r="C884" s="5"/>
      <c r="D884" s="5"/>
      <c r="E884" s="5"/>
      <c r="F884" s="5"/>
      <c r="G884" s="5"/>
      <c r="H884" s="5"/>
      <c r="I884" s="29"/>
      <c r="J884" s="20"/>
      <c r="K884" s="20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</row>
    <row r="885" spans="1:154" ht="15">
      <c r="A885" s="5"/>
      <c r="B885" s="5"/>
      <c r="C885" s="5"/>
      <c r="D885" s="5"/>
      <c r="E885" s="5"/>
      <c r="F885" s="5"/>
      <c r="G885" s="5"/>
      <c r="H885" s="5"/>
      <c r="I885" s="29"/>
      <c r="J885" s="20"/>
      <c r="K885" s="20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</row>
    <row r="886" spans="1:154" ht="15">
      <c r="A886" s="5"/>
      <c r="B886" s="5"/>
      <c r="C886" s="5"/>
      <c r="D886" s="5"/>
      <c r="E886" s="5"/>
      <c r="F886" s="5"/>
      <c r="G886" s="5"/>
      <c r="H886" s="5"/>
      <c r="I886" s="29"/>
      <c r="J886" s="20"/>
      <c r="K886" s="20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</row>
    <row r="887" spans="1:154" ht="15">
      <c r="A887" s="5"/>
      <c r="B887" s="5"/>
      <c r="C887" s="5"/>
      <c r="D887" s="5"/>
      <c r="E887" s="5"/>
      <c r="F887" s="5"/>
      <c r="G887" s="5"/>
      <c r="H887" s="5"/>
      <c r="I887" s="29"/>
      <c r="J887" s="20"/>
      <c r="K887" s="20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</row>
    <row r="888" spans="1:154" ht="15">
      <c r="A888" s="5"/>
      <c r="B888" s="5"/>
      <c r="C888" s="5"/>
      <c r="D888" s="5"/>
      <c r="E888" s="5"/>
      <c r="F888" s="5"/>
      <c r="G888" s="5"/>
      <c r="H888" s="5"/>
      <c r="I888" s="29"/>
      <c r="J888" s="20"/>
      <c r="K888" s="20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</row>
    <row r="889" spans="1:154" ht="15">
      <c r="A889" s="5"/>
      <c r="B889" s="5"/>
      <c r="C889" s="5"/>
      <c r="D889" s="5"/>
      <c r="E889" s="5"/>
      <c r="F889" s="5"/>
      <c r="G889" s="5"/>
      <c r="H889" s="5"/>
      <c r="I889" s="29"/>
      <c r="J889" s="20"/>
      <c r="K889" s="20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</row>
    <row r="890" spans="1:154" ht="15">
      <c r="A890" s="5"/>
      <c r="B890" s="5"/>
      <c r="C890" s="5"/>
      <c r="D890" s="5"/>
      <c r="E890" s="5"/>
      <c r="F890" s="5"/>
      <c r="G890" s="5"/>
      <c r="H890" s="5"/>
      <c r="I890" s="29"/>
      <c r="J890" s="20"/>
      <c r="K890" s="20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</row>
    <row r="891" spans="1:154" ht="15">
      <c r="A891" s="5"/>
      <c r="B891" s="5"/>
      <c r="C891" s="5"/>
      <c r="D891" s="5"/>
      <c r="E891" s="5"/>
      <c r="F891" s="5"/>
      <c r="G891" s="5"/>
      <c r="H891" s="5"/>
      <c r="I891" s="29"/>
      <c r="J891" s="20"/>
      <c r="K891" s="20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</row>
    <row r="892" spans="1:154" ht="15">
      <c r="A892" s="5"/>
      <c r="B892" s="5"/>
      <c r="C892" s="5"/>
      <c r="D892" s="5"/>
      <c r="E892" s="5"/>
      <c r="F892" s="5"/>
      <c r="G892" s="5"/>
      <c r="H892" s="5"/>
      <c r="I892" s="29"/>
      <c r="J892" s="20"/>
      <c r="K892" s="20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</row>
    <row r="893" spans="1:154" ht="15">
      <c r="A893" s="5"/>
      <c r="B893" s="5"/>
      <c r="C893" s="5"/>
      <c r="D893" s="5"/>
      <c r="E893" s="5"/>
      <c r="F893" s="5"/>
      <c r="G893" s="5"/>
      <c r="H893" s="5"/>
      <c r="I893" s="29"/>
      <c r="J893" s="20"/>
      <c r="K893" s="20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</row>
    <row r="894" spans="1:154" ht="15">
      <c r="A894" s="5"/>
      <c r="B894" s="5"/>
      <c r="C894" s="5"/>
      <c r="D894" s="5"/>
      <c r="E894" s="5"/>
      <c r="F894" s="5"/>
      <c r="G894" s="5"/>
      <c r="H894" s="5"/>
      <c r="I894" s="29"/>
      <c r="J894" s="20"/>
      <c r="K894" s="20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</row>
    <row r="895" spans="1:154" ht="15">
      <c r="A895" s="5"/>
      <c r="B895" s="5"/>
      <c r="C895" s="5"/>
      <c r="D895" s="5"/>
      <c r="E895" s="5"/>
      <c r="F895" s="5"/>
      <c r="G895" s="5"/>
      <c r="H895" s="5"/>
      <c r="I895" s="29"/>
      <c r="J895" s="20"/>
      <c r="K895" s="20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</row>
    <row r="896" spans="1:154" ht="15">
      <c r="A896" s="5"/>
      <c r="B896" s="5"/>
      <c r="C896" s="5"/>
      <c r="D896" s="5"/>
      <c r="E896" s="5"/>
      <c r="F896" s="5"/>
      <c r="G896" s="5"/>
      <c r="H896" s="5"/>
      <c r="I896" s="29"/>
      <c r="J896" s="20"/>
      <c r="K896" s="20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</row>
    <row r="897" spans="1:154" ht="15">
      <c r="A897" s="5"/>
      <c r="B897" s="5"/>
      <c r="C897" s="5"/>
      <c r="D897" s="5"/>
      <c r="E897" s="5"/>
      <c r="F897" s="5"/>
      <c r="G897" s="5"/>
      <c r="H897" s="5"/>
      <c r="I897" s="29"/>
      <c r="J897" s="20"/>
      <c r="K897" s="20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</row>
    <row r="898" spans="1:154" ht="15">
      <c r="A898" s="5"/>
      <c r="B898" s="5"/>
      <c r="C898" s="5"/>
      <c r="D898" s="5"/>
      <c r="E898" s="5"/>
      <c r="F898" s="5"/>
      <c r="G898" s="5"/>
      <c r="H898" s="5"/>
      <c r="I898" s="29"/>
      <c r="J898" s="20"/>
      <c r="K898" s="20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</row>
    <row r="899" spans="1:154" ht="15">
      <c r="A899" s="5"/>
      <c r="B899" s="5"/>
      <c r="C899" s="5"/>
      <c r="D899" s="5"/>
      <c r="E899" s="5"/>
      <c r="F899" s="5"/>
      <c r="G899" s="5"/>
      <c r="H899" s="5"/>
      <c r="I899" s="29"/>
      <c r="J899" s="20"/>
      <c r="K899" s="20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</row>
    <row r="900" spans="1:154" ht="15">
      <c r="A900" s="5"/>
      <c r="B900" s="5"/>
      <c r="C900" s="5"/>
      <c r="D900" s="5"/>
      <c r="E900" s="5"/>
      <c r="F900" s="5"/>
      <c r="G900" s="5"/>
      <c r="H900" s="5"/>
      <c r="I900" s="29"/>
      <c r="J900" s="20"/>
      <c r="K900" s="20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</row>
    <row r="901" spans="1:154" ht="15">
      <c r="A901" s="5"/>
      <c r="B901" s="5"/>
      <c r="C901" s="5"/>
      <c r="D901" s="5"/>
      <c r="E901" s="5"/>
      <c r="F901" s="5"/>
      <c r="G901" s="5"/>
      <c r="H901" s="5"/>
      <c r="I901" s="29"/>
      <c r="J901" s="20"/>
      <c r="K901" s="20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</row>
    <row r="902" spans="1:154" ht="15">
      <c r="A902" s="5"/>
      <c r="B902" s="5"/>
      <c r="C902" s="5"/>
      <c r="D902" s="5"/>
      <c r="E902" s="5"/>
      <c r="F902" s="5"/>
      <c r="G902" s="5"/>
      <c r="H902" s="5"/>
      <c r="I902" s="29"/>
      <c r="J902" s="20"/>
      <c r="K902" s="20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</row>
    <row r="903" spans="1:154" ht="15">
      <c r="A903" s="5"/>
      <c r="B903" s="5"/>
      <c r="C903" s="5"/>
      <c r="D903" s="5"/>
      <c r="E903" s="5"/>
      <c r="F903" s="5"/>
      <c r="G903" s="5"/>
      <c r="H903" s="5"/>
      <c r="I903" s="29"/>
      <c r="J903" s="20"/>
      <c r="K903" s="20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</row>
    <row r="904" spans="1:154" ht="15">
      <c r="A904" s="5"/>
      <c r="B904" s="5"/>
      <c r="C904" s="5"/>
      <c r="D904" s="5"/>
      <c r="E904" s="5"/>
      <c r="F904" s="5"/>
      <c r="G904" s="5"/>
      <c r="H904" s="5"/>
      <c r="I904" s="29"/>
      <c r="J904" s="20"/>
      <c r="K904" s="20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</row>
    <row r="905" spans="1:154" ht="15">
      <c r="A905" s="5"/>
      <c r="B905" s="5"/>
      <c r="C905" s="5"/>
      <c r="D905" s="5"/>
      <c r="E905" s="5"/>
      <c r="F905" s="5"/>
      <c r="G905" s="5"/>
      <c r="H905" s="5"/>
      <c r="I905" s="29"/>
      <c r="J905" s="20"/>
      <c r="K905" s="20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</row>
    <row r="906" spans="1:154" ht="15">
      <c r="A906" s="5"/>
      <c r="B906" s="5"/>
      <c r="C906" s="5"/>
      <c r="D906" s="5"/>
      <c r="E906" s="5"/>
      <c r="F906" s="5"/>
      <c r="G906" s="5"/>
      <c r="H906" s="5"/>
      <c r="I906" s="29"/>
      <c r="J906" s="20"/>
      <c r="K906" s="20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</row>
    <row r="907" spans="1:154" ht="15">
      <c r="A907" s="5"/>
      <c r="B907" s="5"/>
      <c r="C907" s="5"/>
      <c r="D907" s="5"/>
      <c r="E907" s="5"/>
      <c r="F907" s="5"/>
      <c r="G907" s="5"/>
      <c r="H907" s="5"/>
      <c r="I907" s="29"/>
      <c r="J907" s="20"/>
      <c r="K907" s="20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</row>
    <row r="908" spans="1:154" ht="15">
      <c r="A908" s="5"/>
      <c r="B908" s="5"/>
      <c r="C908" s="5"/>
      <c r="D908" s="5"/>
      <c r="E908" s="5"/>
      <c r="F908" s="5"/>
      <c r="G908" s="5"/>
      <c r="H908" s="5"/>
      <c r="I908" s="29"/>
      <c r="J908" s="20"/>
      <c r="K908" s="20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</row>
    <row r="909" spans="1:154" ht="15">
      <c r="A909" s="5"/>
      <c r="B909" s="5"/>
      <c r="C909" s="5"/>
      <c r="D909" s="5"/>
      <c r="E909" s="5"/>
      <c r="F909" s="5"/>
      <c r="G909" s="5"/>
      <c r="H909" s="5"/>
      <c r="I909" s="29"/>
      <c r="J909" s="20"/>
      <c r="K909" s="20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</row>
    <row r="910" spans="1:154" ht="15">
      <c r="A910" s="5"/>
      <c r="B910" s="5"/>
      <c r="C910" s="5"/>
      <c r="D910" s="5"/>
      <c r="E910" s="5"/>
      <c r="F910" s="5"/>
      <c r="G910" s="5"/>
      <c r="H910" s="5"/>
      <c r="I910" s="29"/>
      <c r="J910" s="20"/>
      <c r="K910" s="20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</row>
    <row r="911" spans="1:154" ht="15">
      <c r="A911" s="5"/>
      <c r="B911" s="5"/>
      <c r="C911" s="5"/>
      <c r="D911" s="5"/>
      <c r="E911" s="5"/>
      <c r="F911" s="5"/>
      <c r="G911" s="5"/>
      <c r="H911" s="5"/>
      <c r="I911" s="29"/>
      <c r="J911" s="20"/>
      <c r="K911" s="20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</row>
    <row r="912" spans="1:154" ht="15">
      <c r="A912" s="5"/>
      <c r="B912" s="5"/>
      <c r="C912" s="5"/>
      <c r="D912" s="5"/>
      <c r="E912" s="5"/>
      <c r="F912" s="5"/>
      <c r="G912" s="5"/>
      <c r="H912" s="5"/>
      <c r="I912" s="29"/>
      <c r="J912" s="20"/>
      <c r="K912" s="20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</row>
    <row r="913" spans="1:154" ht="15">
      <c r="A913" s="5"/>
      <c r="B913" s="5"/>
      <c r="C913" s="5"/>
      <c r="D913" s="5"/>
      <c r="E913" s="5"/>
      <c r="F913" s="5"/>
      <c r="G913" s="5"/>
      <c r="H913" s="5"/>
      <c r="I913" s="29"/>
      <c r="J913" s="20"/>
      <c r="K913" s="20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</row>
    <row r="914" spans="1:154" ht="15">
      <c r="A914" s="5"/>
      <c r="B914" s="5"/>
      <c r="C914" s="5"/>
      <c r="D914" s="5"/>
      <c r="E914" s="5"/>
      <c r="F914" s="5"/>
      <c r="G914" s="5"/>
      <c r="H914" s="5"/>
      <c r="I914" s="29"/>
      <c r="J914" s="20"/>
      <c r="K914" s="20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</row>
    <row r="915" spans="1:154" ht="15">
      <c r="A915" s="5"/>
      <c r="B915" s="5"/>
      <c r="C915" s="5"/>
      <c r="D915" s="5"/>
      <c r="E915" s="5"/>
      <c r="F915" s="5"/>
      <c r="G915" s="5"/>
      <c r="H915" s="5"/>
      <c r="I915" s="29"/>
      <c r="J915" s="20"/>
      <c r="K915" s="20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</row>
    <row r="916" spans="1:154" ht="15">
      <c r="A916" s="5"/>
      <c r="B916" s="5"/>
      <c r="C916" s="5"/>
      <c r="D916" s="5"/>
      <c r="E916" s="5"/>
      <c r="F916" s="5"/>
      <c r="G916" s="5"/>
      <c r="H916" s="5"/>
      <c r="I916" s="29"/>
      <c r="J916" s="20"/>
      <c r="K916" s="20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</row>
    <row r="917" spans="1:154" ht="15">
      <c r="A917" s="5"/>
      <c r="B917" s="5"/>
      <c r="C917" s="5"/>
      <c r="D917" s="5"/>
      <c r="E917" s="5"/>
      <c r="F917" s="5"/>
      <c r="G917" s="5"/>
      <c r="H917" s="5"/>
      <c r="I917" s="29"/>
      <c r="J917" s="20"/>
      <c r="K917" s="20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</row>
    <row r="918" spans="1:154" ht="15">
      <c r="A918" s="5"/>
      <c r="B918" s="5"/>
      <c r="C918" s="5"/>
      <c r="D918" s="5"/>
      <c r="E918" s="5"/>
      <c r="F918" s="5"/>
      <c r="G918" s="5"/>
      <c r="H918" s="5"/>
      <c r="I918" s="29"/>
      <c r="J918" s="20"/>
      <c r="K918" s="20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</row>
    <row r="919" spans="1:154" ht="15">
      <c r="A919" s="5"/>
      <c r="B919" s="5"/>
      <c r="C919" s="5"/>
      <c r="D919" s="5"/>
      <c r="E919" s="5"/>
      <c r="F919" s="5"/>
      <c r="G919" s="5"/>
      <c r="H919" s="5"/>
      <c r="I919" s="29"/>
      <c r="J919" s="20"/>
      <c r="K919" s="20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</row>
    <row r="920" spans="1:154" ht="15">
      <c r="A920" s="5"/>
      <c r="B920" s="5"/>
      <c r="C920" s="5"/>
      <c r="D920" s="5"/>
      <c r="E920" s="5"/>
      <c r="F920" s="5"/>
      <c r="G920" s="5"/>
      <c r="H920" s="5"/>
      <c r="I920" s="29"/>
      <c r="J920" s="20"/>
      <c r="K920" s="20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</row>
    <row r="921" spans="1:154" ht="15">
      <c r="A921" s="5"/>
      <c r="B921" s="5"/>
      <c r="C921" s="5"/>
      <c r="D921" s="5"/>
      <c r="E921" s="5"/>
      <c r="F921" s="5"/>
      <c r="G921" s="5"/>
      <c r="H921" s="5"/>
      <c r="I921" s="29"/>
      <c r="J921" s="20"/>
      <c r="K921" s="20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</row>
    <row r="922" spans="1:154" ht="15">
      <c r="A922" s="5"/>
      <c r="B922" s="5"/>
      <c r="C922" s="5"/>
      <c r="D922" s="5"/>
      <c r="E922" s="5"/>
      <c r="F922" s="5"/>
      <c r="G922" s="5"/>
      <c r="H922" s="5"/>
      <c r="I922" s="29"/>
      <c r="J922" s="20"/>
      <c r="K922" s="20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</row>
    <row r="923" spans="1:154" ht="15">
      <c r="A923" s="5"/>
      <c r="B923" s="5"/>
      <c r="C923" s="5"/>
      <c r="D923" s="5"/>
      <c r="E923" s="5"/>
      <c r="F923" s="5"/>
      <c r="G923" s="5"/>
      <c r="H923" s="5"/>
      <c r="I923" s="29"/>
      <c r="J923" s="20"/>
      <c r="K923" s="20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</row>
    <row r="924" spans="1:154" ht="15">
      <c r="A924" s="5"/>
      <c r="B924" s="5"/>
      <c r="C924" s="5"/>
      <c r="D924" s="5"/>
      <c r="E924" s="5"/>
      <c r="F924" s="5"/>
      <c r="G924" s="5"/>
      <c r="H924" s="5"/>
      <c r="I924" s="29"/>
      <c r="J924" s="20"/>
      <c r="K924" s="20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</row>
    <row r="925" spans="1:154" ht="15">
      <c r="A925" s="5"/>
      <c r="B925" s="5"/>
      <c r="C925" s="5"/>
      <c r="D925" s="5"/>
      <c r="E925" s="5"/>
      <c r="F925" s="5"/>
      <c r="G925" s="5"/>
      <c r="H925" s="5"/>
      <c r="I925" s="29"/>
      <c r="J925" s="20"/>
      <c r="K925" s="20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</row>
    <row r="926" spans="1:154" ht="15">
      <c r="A926" s="5"/>
      <c r="B926" s="5"/>
      <c r="C926" s="5"/>
      <c r="D926" s="5"/>
      <c r="E926" s="5"/>
      <c r="F926" s="5"/>
      <c r="G926" s="5"/>
      <c r="H926" s="5"/>
      <c r="I926" s="29"/>
      <c r="J926" s="20"/>
      <c r="K926" s="20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</row>
    <row r="927" spans="1:154" ht="15">
      <c r="A927" s="5"/>
      <c r="B927" s="5"/>
      <c r="C927" s="5"/>
      <c r="D927" s="5"/>
      <c r="E927" s="5"/>
      <c r="F927" s="5"/>
      <c r="G927" s="5"/>
      <c r="H927" s="5"/>
      <c r="I927" s="29"/>
      <c r="J927" s="20"/>
      <c r="K927" s="20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</row>
    <row r="928" spans="1:154" ht="15">
      <c r="A928" s="5"/>
      <c r="B928" s="5"/>
      <c r="C928" s="5"/>
      <c r="D928" s="5"/>
      <c r="E928" s="5"/>
      <c r="F928" s="5"/>
      <c r="G928" s="5"/>
      <c r="H928" s="5"/>
      <c r="I928" s="29"/>
      <c r="J928" s="20"/>
      <c r="K928" s="20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</row>
    <row r="929" spans="1:154" ht="15">
      <c r="A929" s="5"/>
      <c r="B929" s="5"/>
      <c r="C929" s="5"/>
      <c r="D929" s="5"/>
      <c r="E929" s="5"/>
      <c r="F929" s="5"/>
      <c r="G929" s="5"/>
      <c r="H929" s="5"/>
      <c r="I929" s="29"/>
      <c r="J929" s="20"/>
      <c r="K929" s="20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</row>
    <row r="930" spans="1:154" ht="15">
      <c r="A930" s="5"/>
      <c r="B930" s="5"/>
      <c r="C930" s="5"/>
      <c r="D930" s="5"/>
      <c r="E930" s="5"/>
      <c r="F930" s="5"/>
      <c r="G930" s="5"/>
      <c r="H930" s="5"/>
      <c r="I930" s="29"/>
      <c r="J930" s="20"/>
      <c r="K930" s="20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</row>
    <row r="931" spans="1:154" ht="15">
      <c r="A931" s="5"/>
      <c r="B931" s="5"/>
      <c r="C931" s="5"/>
      <c r="D931" s="5"/>
      <c r="E931" s="5"/>
      <c r="F931" s="5"/>
      <c r="G931" s="5"/>
      <c r="H931" s="5"/>
      <c r="I931" s="29"/>
      <c r="J931" s="20"/>
      <c r="K931" s="20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</row>
    <row r="932" spans="1:154" ht="15">
      <c r="A932" s="5"/>
      <c r="B932" s="5"/>
      <c r="C932" s="5"/>
      <c r="D932" s="5"/>
      <c r="E932" s="5"/>
      <c r="F932" s="5"/>
      <c r="G932" s="5"/>
      <c r="H932" s="5"/>
      <c r="I932" s="29"/>
      <c r="J932" s="20"/>
      <c r="K932" s="20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</row>
    <row r="933" spans="1:154" ht="15">
      <c r="A933" s="5"/>
      <c r="B933" s="5"/>
      <c r="C933" s="5"/>
      <c r="D933" s="5"/>
      <c r="E933" s="5"/>
      <c r="F933" s="5"/>
      <c r="G933" s="5"/>
      <c r="H933" s="5"/>
      <c r="I933" s="29"/>
      <c r="J933" s="20"/>
      <c r="K933" s="20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</row>
    <row r="934" spans="1:154" ht="15">
      <c r="A934" s="5"/>
      <c r="B934" s="5"/>
      <c r="C934" s="5"/>
      <c r="D934" s="5"/>
      <c r="E934" s="5"/>
      <c r="F934" s="5"/>
      <c r="G934" s="5"/>
      <c r="H934" s="5"/>
      <c r="I934" s="29"/>
      <c r="J934" s="20"/>
      <c r="K934" s="20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</row>
    <row r="935" spans="1:154" ht="15">
      <c r="A935" s="5"/>
      <c r="B935" s="5"/>
      <c r="C935" s="5"/>
      <c r="D935" s="5"/>
      <c r="E935" s="5"/>
      <c r="F935" s="5"/>
      <c r="G935" s="5"/>
      <c r="H935" s="5"/>
      <c r="I935" s="29"/>
      <c r="J935" s="20"/>
      <c r="K935" s="20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</row>
    <row r="936" spans="1:154" ht="15">
      <c r="A936" s="5"/>
      <c r="B936" s="5"/>
      <c r="C936" s="5"/>
      <c r="D936" s="5"/>
      <c r="E936" s="5"/>
      <c r="F936" s="5"/>
      <c r="G936" s="5"/>
      <c r="H936" s="5"/>
      <c r="I936" s="29"/>
      <c r="J936" s="20"/>
      <c r="K936" s="20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</row>
    <row r="937" spans="1:154" ht="15">
      <c r="A937" s="5"/>
      <c r="B937" s="5"/>
      <c r="C937" s="5"/>
      <c r="D937" s="5"/>
      <c r="E937" s="5"/>
      <c r="F937" s="5"/>
      <c r="G937" s="5"/>
      <c r="H937" s="5"/>
      <c r="I937" s="29"/>
      <c r="J937" s="20"/>
      <c r="K937" s="20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</row>
    <row r="938" spans="1:154" ht="15">
      <c r="A938" s="5"/>
      <c r="B938" s="5"/>
      <c r="C938" s="5"/>
      <c r="D938" s="5"/>
      <c r="E938" s="5"/>
      <c r="F938" s="5"/>
      <c r="G938" s="5"/>
      <c r="H938" s="5"/>
      <c r="I938" s="29"/>
      <c r="J938" s="20"/>
      <c r="K938" s="20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</row>
    <row r="939" spans="1:154" ht="15">
      <c r="A939" s="5"/>
      <c r="B939" s="5"/>
      <c r="C939" s="5"/>
      <c r="D939" s="5"/>
      <c r="E939" s="5"/>
      <c r="F939" s="5"/>
      <c r="G939" s="5"/>
      <c r="H939" s="5"/>
      <c r="I939" s="29"/>
      <c r="J939" s="20"/>
      <c r="K939" s="20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</row>
    <row r="940" spans="1:154" ht="15">
      <c r="A940" s="5"/>
      <c r="B940" s="5"/>
      <c r="C940" s="5"/>
      <c r="D940" s="5"/>
      <c r="E940" s="5"/>
      <c r="F940" s="5"/>
      <c r="G940" s="5"/>
      <c r="H940" s="5"/>
      <c r="I940" s="29"/>
      <c r="J940" s="20"/>
      <c r="K940" s="20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</row>
    <row r="941" spans="1:154" ht="15">
      <c r="A941" s="5"/>
      <c r="B941" s="5"/>
      <c r="C941" s="5"/>
      <c r="D941" s="5"/>
      <c r="E941" s="5"/>
      <c r="F941" s="5"/>
      <c r="G941" s="5"/>
      <c r="H941" s="5"/>
      <c r="I941" s="29"/>
      <c r="J941" s="20"/>
      <c r="K941" s="20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</row>
    <row r="942" spans="1:154" ht="15">
      <c r="A942" s="5"/>
      <c r="B942" s="5"/>
      <c r="C942" s="5"/>
      <c r="D942" s="5"/>
      <c r="E942" s="5"/>
      <c r="F942" s="5"/>
      <c r="G942" s="5"/>
      <c r="H942" s="5"/>
      <c r="I942" s="29"/>
      <c r="J942" s="20"/>
      <c r="K942" s="20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</row>
    <row r="943" spans="1:154" ht="15">
      <c r="A943" s="5"/>
      <c r="B943" s="5"/>
      <c r="C943" s="5"/>
      <c r="D943" s="5"/>
      <c r="E943" s="5"/>
      <c r="F943" s="5"/>
      <c r="G943" s="5"/>
      <c r="H943" s="5"/>
      <c r="I943" s="29"/>
      <c r="J943" s="20"/>
      <c r="K943" s="20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</row>
    <row r="944" spans="1:154" ht="15">
      <c r="A944" s="5"/>
      <c r="B944" s="5"/>
      <c r="C944" s="5"/>
      <c r="D944" s="5"/>
      <c r="E944" s="5"/>
      <c r="F944" s="5"/>
      <c r="G944" s="5"/>
      <c r="H944" s="5"/>
      <c r="I944" s="29"/>
      <c r="J944" s="20"/>
      <c r="K944" s="20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</row>
    <row r="945" spans="1:154" ht="15">
      <c r="A945" s="5"/>
      <c r="B945" s="5"/>
      <c r="C945" s="5"/>
      <c r="D945" s="5"/>
      <c r="E945" s="5"/>
      <c r="F945" s="5"/>
      <c r="G945" s="5"/>
      <c r="H945" s="5"/>
      <c r="I945" s="29"/>
      <c r="J945" s="20"/>
      <c r="K945" s="20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</row>
    <row r="946" spans="1:154" ht="15">
      <c r="A946" s="5"/>
      <c r="B946" s="5"/>
      <c r="C946" s="5"/>
      <c r="D946" s="5"/>
      <c r="E946" s="5"/>
      <c r="F946" s="5"/>
      <c r="G946" s="5"/>
      <c r="H946" s="5"/>
      <c r="I946" s="29"/>
      <c r="J946" s="20"/>
      <c r="K946" s="20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</row>
    <row r="947" spans="1:154" ht="15">
      <c r="A947" s="5"/>
      <c r="B947" s="5"/>
      <c r="C947" s="5"/>
      <c r="D947" s="5"/>
      <c r="E947" s="5"/>
      <c r="F947" s="5"/>
      <c r="G947" s="5"/>
      <c r="H947" s="5"/>
      <c r="I947" s="29"/>
      <c r="J947" s="20"/>
      <c r="K947" s="20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</row>
    <row r="948" spans="1:154" ht="15">
      <c r="A948" s="5"/>
      <c r="B948" s="5"/>
      <c r="C948" s="5"/>
      <c r="D948" s="5"/>
      <c r="E948" s="5"/>
      <c r="F948" s="5"/>
      <c r="G948" s="5"/>
      <c r="H948" s="5"/>
      <c r="I948" s="29"/>
      <c r="J948" s="20"/>
      <c r="K948" s="20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</row>
    <row r="949" spans="1:154" ht="15">
      <c r="A949" s="5"/>
      <c r="B949" s="5"/>
      <c r="C949" s="5"/>
      <c r="D949" s="5"/>
      <c r="E949" s="5"/>
      <c r="F949" s="5"/>
      <c r="G949" s="5"/>
      <c r="H949" s="5"/>
      <c r="I949" s="29"/>
      <c r="J949" s="20"/>
      <c r="K949" s="20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</row>
    <row r="950" spans="1:154" ht="15">
      <c r="A950" s="5"/>
      <c r="B950" s="5"/>
      <c r="C950" s="5"/>
      <c r="D950" s="5"/>
      <c r="E950" s="5"/>
      <c r="F950" s="5"/>
      <c r="G950" s="5"/>
      <c r="H950" s="5"/>
      <c r="I950" s="29"/>
      <c r="J950" s="20"/>
      <c r="K950" s="20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</row>
    <row r="951" spans="1:154" ht="15">
      <c r="A951" s="5"/>
      <c r="B951" s="5"/>
      <c r="C951" s="5"/>
      <c r="D951" s="5"/>
      <c r="E951" s="5"/>
      <c r="F951" s="5"/>
      <c r="G951" s="5"/>
      <c r="H951" s="5"/>
      <c r="I951" s="29"/>
      <c r="J951" s="20"/>
      <c r="K951" s="20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</row>
    <row r="952" spans="1:154" ht="15">
      <c r="A952" s="5"/>
      <c r="B952" s="5"/>
      <c r="C952" s="5"/>
      <c r="D952" s="5"/>
      <c r="E952" s="5"/>
      <c r="F952" s="5"/>
      <c r="G952" s="5"/>
      <c r="H952" s="5"/>
      <c r="I952" s="29"/>
      <c r="J952" s="20"/>
      <c r="K952" s="20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</row>
    <row r="953" spans="1:154" ht="15">
      <c r="A953" s="5"/>
      <c r="B953" s="5"/>
      <c r="C953" s="5"/>
      <c r="D953" s="5"/>
      <c r="E953" s="5"/>
      <c r="F953" s="5"/>
      <c r="G953" s="5"/>
      <c r="H953" s="5"/>
      <c r="I953" s="29"/>
      <c r="J953" s="20"/>
      <c r="K953" s="20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</row>
    <row r="954" spans="1:154" ht="15">
      <c r="A954" s="5"/>
      <c r="B954" s="5"/>
      <c r="C954" s="5"/>
      <c r="D954" s="5"/>
      <c r="E954" s="5"/>
      <c r="F954" s="5"/>
      <c r="G954" s="5"/>
      <c r="H954" s="5"/>
      <c r="I954" s="29"/>
      <c r="J954" s="20"/>
      <c r="K954" s="20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</row>
    <row r="955" spans="1:154" ht="15">
      <c r="A955" s="5"/>
      <c r="B955" s="5"/>
      <c r="C955" s="5"/>
      <c r="D955" s="5"/>
      <c r="E955" s="5"/>
      <c r="F955" s="5"/>
      <c r="G955" s="5"/>
      <c r="H955" s="5"/>
      <c r="I955" s="29"/>
      <c r="J955" s="20"/>
      <c r="K955" s="20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</row>
    <row r="956" spans="1:154" ht="15">
      <c r="A956" s="5"/>
      <c r="B956" s="5"/>
      <c r="C956" s="5"/>
      <c r="D956" s="5"/>
      <c r="E956" s="5"/>
      <c r="F956" s="5"/>
      <c r="G956" s="5"/>
      <c r="H956" s="5"/>
      <c r="I956" s="29"/>
      <c r="J956" s="20"/>
      <c r="K956" s="20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</row>
    <row r="957" spans="1:154" ht="15">
      <c r="A957" s="5"/>
      <c r="B957" s="5"/>
      <c r="C957" s="5"/>
      <c r="D957" s="5"/>
      <c r="E957" s="5"/>
      <c r="F957" s="5"/>
      <c r="G957" s="5"/>
      <c r="H957" s="5"/>
      <c r="I957" s="29"/>
      <c r="J957" s="20"/>
      <c r="K957" s="20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</row>
    <row r="958" spans="1:154" ht="15">
      <c r="A958" s="5"/>
      <c r="B958" s="5"/>
      <c r="C958" s="5"/>
      <c r="D958" s="5"/>
      <c r="E958" s="5"/>
      <c r="F958" s="5"/>
      <c r="G958" s="5"/>
      <c r="H958" s="5"/>
      <c r="I958" s="29"/>
      <c r="J958" s="20"/>
      <c r="K958" s="20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</row>
    <row r="959" spans="1:154" ht="15">
      <c r="A959" s="5"/>
      <c r="B959" s="5"/>
      <c r="C959" s="5"/>
      <c r="D959" s="5"/>
      <c r="E959" s="5"/>
      <c r="F959" s="5"/>
      <c r="G959" s="5"/>
      <c r="H959" s="5"/>
      <c r="I959" s="29"/>
      <c r="J959" s="20"/>
      <c r="K959" s="20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</row>
    <row r="960" spans="1:154" ht="15">
      <c r="A960" s="5"/>
      <c r="B960" s="5"/>
      <c r="C960" s="5"/>
      <c r="D960" s="5"/>
      <c r="E960" s="5"/>
      <c r="F960" s="5"/>
      <c r="G960" s="5"/>
      <c r="H960" s="5"/>
      <c r="I960" s="29"/>
      <c r="J960" s="20"/>
      <c r="K960" s="20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</row>
    <row r="961" spans="1:154" ht="15">
      <c r="A961" s="5"/>
      <c r="B961" s="5"/>
      <c r="C961" s="5"/>
      <c r="D961" s="5"/>
      <c r="E961" s="5"/>
      <c r="F961" s="5"/>
      <c r="G961" s="5"/>
      <c r="H961" s="5"/>
      <c r="I961" s="29"/>
      <c r="J961" s="20"/>
      <c r="K961" s="20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</row>
    <row r="962" spans="1:154" ht="15">
      <c r="A962" s="5"/>
      <c r="B962" s="5"/>
      <c r="C962" s="5"/>
      <c r="D962" s="5"/>
      <c r="E962" s="5"/>
      <c r="F962" s="5"/>
      <c r="G962" s="5"/>
      <c r="H962" s="5"/>
      <c r="I962" s="29"/>
      <c r="J962" s="20"/>
      <c r="K962" s="20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</row>
    <row r="963" spans="1:154" ht="15">
      <c r="A963" s="5"/>
      <c r="B963" s="5"/>
      <c r="C963" s="5"/>
      <c r="D963" s="5"/>
      <c r="E963" s="5"/>
      <c r="F963" s="5"/>
      <c r="G963" s="5"/>
      <c r="H963" s="5"/>
      <c r="I963" s="29"/>
      <c r="J963" s="20"/>
      <c r="K963" s="20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</row>
    <row r="964" spans="1:154" ht="15">
      <c r="A964" s="5"/>
      <c r="B964" s="5"/>
      <c r="C964" s="5"/>
      <c r="D964" s="5"/>
      <c r="E964" s="5"/>
      <c r="F964" s="5"/>
      <c r="G964" s="5"/>
      <c r="H964" s="5"/>
      <c r="I964" s="29"/>
      <c r="J964" s="20"/>
      <c r="K964" s="20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</row>
    <row r="965" spans="1:154" ht="15">
      <c r="A965" s="5"/>
      <c r="B965" s="5"/>
      <c r="C965" s="5"/>
      <c r="D965" s="5"/>
      <c r="E965" s="5"/>
      <c r="F965" s="5"/>
      <c r="G965" s="5"/>
      <c r="H965" s="5"/>
      <c r="I965" s="29"/>
      <c r="J965" s="20"/>
      <c r="K965" s="20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</row>
    <row r="966" spans="1:154" ht="15">
      <c r="A966" s="5"/>
      <c r="B966" s="5"/>
      <c r="C966" s="5"/>
      <c r="D966" s="5"/>
      <c r="E966" s="5"/>
      <c r="F966" s="5"/>
      <c r="G966" s="5"/>
      <c r="H966" s="5"/>
      <c r="I966" s="29"/>
      <c r="J966" s="20"/>
      <c r="K966" s="20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</row>
    <row r="967" spans="1:154" ht="15">
      <c r="A967" s="5"/>
      <c r="B967" s="5"/>
      <c r="C967" s="5"/>
      <c r="D967" s="5"/>
      <c r="E967" s="5"/>
      <c r="F967" s="5"/>
      <c r="G967" s="5"/>
      <c r="H967" s="5"/>
      <c r="I967" s="29"/>
      <c r="J967" s="20"/>
      <c r="K967" s="20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</row>
    <row r="968" spans="1:154" ht="15">
      <c r="A968" s="5"/>
      <c r="B968" s="5"/>
      <c r="C968" s="5"/>
      <c r="D968" s="5"/>
      <c r="E968" s="5"/>
      <c r="F968" s="5"/>
      <c r="G968" s="5"/>
      <c r="H968" s="5"/>
      <c r="I968" s="29"/>
      <c r="J968" s="20"/>
      <c r="K968" s="20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</row>
    <row r="969" spans="1:154" ht="15">
      <c r="A969" s="5"/>
      <c r="B969" s="5"/>
      <c r="C969" s="5"/>
      <c r="D969" s="5"/>
      <c r="E969" s="5"/>
      <c r="F969" s="5"/>
      <c r="G969" s="5"/>
      <c r="H969" s="5"/>
      <c r="I969" s="29"/>
      <c r="J969" s="20"/>
      <c r="K969" s="20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</row>
    <row r="970" spans="1:154" ht="15">
      <c r="A970" s="5"/>
      <c r="B970" s="5"/>
      <c r="C970" s="5"/>
      <c r="D970" s="5"/>
      <c r="E970" s="5"/>
      <c r="F970" s="5"/>
      <c r="G970" s="5"/>
      <c r="H970" s="5"/>
      <c r="I970" s="29"/>
      <c r="J970" s="20"/>
      <c r="K970" s="20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</row>
    <row r="971" spans="1:154" ht="15">
      <c r="A971" s="5"/>
      <c r="B971" s="5"/>
      <c r="C971" s="5"/>
      <c r="D971" s="5"/>
      <c r="E971" s="5"/>
      <c r="F971" s="5"/>
      <c r="G971" s="5"/>
      <c r="H971" s="5"/>
      <c r="I971" s="29"/>
      <c r="J971" s="20"/>
      <c r="K971" s="20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</row>
    <row r="972" spans="1:154" ht="15">
      <c r="A972" s="5"/>
      <c r="B972" s="5"/>
      <c r="C972" s="5"/>
      <c r="D972" s="5"/>
      <c r="E972" s="5"/>
      <c r="F972" s="5"/>
      <c r="G972" s="5"/>
      <c r="H972" s="5"/>
      <c r="I972" s="29"/>
      <c r="J972" s="20"/>
      <c r="K972" s="20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</row>
    <row r="973" spans="1:154" ht="15">
      <c r="A973" s="5"/>
      <c r="B973" s="5"/>
      <c r="C973" s="5"/>
      <c r="D973" s="5"/>
      <c r="E973" s="5"/>
      <c r="F973" s="5"/>
      <c r="G973" s="5"/>
      <c r="H973" s="5"/>
      <c r="I973" s="29"/>
      <c r="J973" s="20"/>
      <c r="K973" s="20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</row>
    <row r="974" spans="1:154" ht="15">
      <c r="A974" s="5"/>
      <c r="B974" s="5"/>
      <c r="C974" s="5"/>
      <c r="D974" s="5"/>
      <c r="E974" s="5"/>
      <c r="F974" s="5"/>
      <c r="G974" s="5"/>
      <c r="H974" s="5"/>
      <c r="I974" s="29"/>
      <c r="J974" s="20"/>
      <c r="K974" s="20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</row>
    <row r="975" spans="1:154" ht="15">
      <c r="A975" s="5"/>
      <c r="B975" s="5"/>
      <c r="C975" s="5"/>
      <c r="D975" s="5"/>
      <c r="E975" s="5"/>
      <c r="F975" s="5"/>
      <c r="G975" s="5"/>
      <c r="H975" s="5"/>
      <c r="I975" s="29"/>
      <c r="J975" s="20"/>
      <c r="K975" s="20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</row>
    <row r="976" spans="1:154" ht="15">
      <c r="A976" s="5"/>
      <c r="B976" s="5"/>
      <c r="C976" s="5"/>
      <c r="D976" s="5"/>
      <c r="E976" s="5"/>
      <c r="F976" s="5"/>
      <c r="G976" s="5"/>
      <c r="H976" s="5"/>
      <c r="I976" s="29"/>
      <c r="J976" s="20"/>
      <c r="K976" s="20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</row>
    <row r="977" spans="1:154" ht="15">
      <c r="A977" s="5"/>
      <c r="B977" s="5"/>
      <c r="C977" s="5"/>
      <c r="D977" s="5"/>
      <c r="E977" s="5"/>
      <c r="F977" s="5"/>
      <c r="G977" s="5"/>
      <c r="H977" s="5"/>
      <c r="I977" s="29"/>
      <c r="J977" s="20"/>
      <c r="K977" s="20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</row>
    <row r="978" spans="1:154" ht="15">
      <c r="A978" s="5"/>
      <c r="B978" s="5"/>
      <c r="C978" s="5"/>
      <c r="D978" s="5"/>
      <c r="E978" s="5"/>
      <c r="F978" s="5"/>
      <c r="G978" s="5"/>
      <c r="H978" s="5"/>
      <c r="I978" s="29"/>
      <c r="J978" s="20"/>
      <c r="K978" s="20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</row>
    <row r="979" spans="1:154" ht="15">
      <c r="A979" s="5"/>
      <c r="B979" s="5"/>
      <c r="C979" s="5"/>
      <c r="D979" s="5"/>
      <c r="E979" s="5"/>
      <c r="F979" s="5"/>
      <c r="G979" s="5"/>
      <c r="H979" s="5"/>
      <c r="I979" s="29"/>
      <c r="J979" s="20"/>
      <c r="K979" s="20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</row>
    <row r="980" spans="1:154" ht="15">
      <c r="A980" s="5"/>
      <c r="B980" s="5"/>
      <c r="C980" s="5"/>
      <c r="D980" s="5"/>
      <c r="E980" s="5"/>
      <c r="F980" s="5"/>
      <c r="G980" s="5"/>
      <c r="H980" s="5"/>
      <c r="I980" s="29"/>
      <c r="J980" s="20"/>
      <c r="K980" s="20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</row>
    <row r="981" spans="1:154" ht="15">
      <c r="A981" s="5"/>
      <c r="B981" s="5"/>
      <c r="C981" s="5"/>
      <c r="D981" s="5"/>
      <c r="E981" s="5"/>
      <c r="F981" s="5"/>
      <c r="G981" s="5"/>
      <c r="H981" s="5"/>
      <c r="I981" s="29"/>
      <c r="J981" s="20"/>
      <c r="K981" s="20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</row>
    <row r="982" spans="1:154" ht="15">
      <c r="A982" s="5"/>
      <c r="B982" s="5"/>
      <c r="C982" s="5"/>
      <c r="D982" s="5"/>
      <c r="E982" s="5"/>
      <c r="F982" s="5"/>
      <c r="G982" s="5"/>
      <c r="H982" s="5"/>
      <c r="I982" s="29"/>
      <c r="J982" s="20"/>
      <c r="K982" s="20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</row>
    <row r="983" spans="1:154" ht="15">
      <c r="A983" s="5"/>
      <c r="B983" s="5"/>
      <c r="C983" s="5"/>
      <c r="D983" s="5"/>
      <c r="E983" s="5"/>
      <c r="F983" s="5"/>
      <c r="G983" s="5"/>
      <c r="H983" s="5"/>
      <c r="I983" s="29"/>
      <c r="J983" s="20"/>
      <c r="K983" s="20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</row>
    <row r="984" spans="1:154" ht="15">
      <c r="A984" s="5"/>
      <c r="B984" s="5"/>
      <c r="C984" s="5"/>
      <c r="D984" s="5"/>
      <c r="E984" s="5"/>
      <c r="F984" s="5"/>
      <c r="G984" s="5"/>
      <c r="H984" s="5"/>
      <c r="I984" s="29"/>
      <c r="J984" s="20"/>
      <c r="K984" s="20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</row>
    <row r="985" spans="1:154" ht="15">
      <c r="A985" s="5"/>
      <c r="B985" s="5"/>
      <c r="C985" s="5"/>
      <c r="D985" s="5"/>
      <c r="E985" s="5"/>
      <c r="F985" s="5"/>
      <c r="G985" s="5"/>
      <c r="H985" s="5"/>
      <c r="I985" s="29"/>
      <c r="J985" s="20"/>
      <c r="K985" s="20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</row>
    <row r="986" spans="1:154" ht="15">
      <c r="A986" s="5"/>
      <c r="B986" s="5"/>
      <c r="C986" s="5"/>
      <c r="D986" s="5"/>
      <c r="E986" s="5"/>
      <c r="F986" s="5"/>
      <c r="G986" s="5"/>
      <c r="H986" s="5"/>
      <c r="I986" s="29"/>
      <c r="J986" s="20"/>
      <c r="K986" s="20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</row>
    <row r="987" spans="1:154" ht="15">
      <c r="A987" s="5"/>
      <c r="B987" s="5"/>
      <c r="C987" s="5"/>
      <c r="D987" s="5"/>
      <c r="E987" s="5"/>
      <c r="F987" s="5"/>
      <c r="G987" s="5"/>
      <c r="H987" s="5"/>
      <c r="I987" s="29"/>
      <c r="J987" s="20"/>
      <c r="K987" s="20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</row>
    <row r="988" spans="1:154" ht="15">
      <c r="A988" s="5"/>
      <c r="B988" s="5"/>
      <c r="C988" s="5"/>
      <c r="D988" s="5"/>
      <c r="E988" s="5"/>
      <c r="F988" s="5"/>
      <c r="G988" s="5"/>
      <c r="H988" s="5"/>
      <c r="I988" s="29"/>
      <c r="J988" s="20"/>
      <c r="K988" s="20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</row>
    <row r="989" spans="1:154" ht="15">
      <c r="A989" s="5"/>
      <c r="B989" s="5"/>
      <c r="C989" s="5"/>
      <c r="D989" s="5"/>
      <c r="E989" s="5"/>
      <c r="F989" s="5"/>
      <c r="G989" s="5"/>
      <c r="H989" s="5"/>
      <c r="I989" s="29"/>
      <c r="J989" s="20"/>
      <c r="K989" s="20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</row>
    <row r="990" spans="1:154" ht="15">
      <c r="A990" s="5"/>
      <c r="B990" s="5"/>
      <c r="C990" s="5"/>
      <c r="D990" s="5"/>
      <c r="E990" s="5"/>
      <c r="F990" s="5"/>
      <c r="G990" s="5"/>
      <c r="H990" s="5"/>
      <c r="I990" s="29"/>
      <c r="J990" s="20"/>
      <c r="K990" s="20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</row>
    <row r="991" spans="1:154" ht="15">
      <c r="A991" s="5"/>
      <c r="B991" s="5"/>
      <c r="C991" s="5"/>
      <c r="D991" s="5"/>
      <c r="E991" s="5"/>
      <c r="F991" s="5"/>
      <c r="G991" s="5"/>
      <c r="H991" s="5"/>
      <c r="I991" s="29"/>
      <c r="J991" s="20"/>
      <c r="K991" s="20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</row>
    <row r="992" spans="1:154" ht="15">
      <c r="A992" s="5"/>
      <c r="B992" s="5"/>
      <c r="C992" s="5"/>
      <c r="D992" s="5"/>
      <c r="E992" s="5"/>
      <c r="F992" s="5"/>
      <c r="G992" s="5"/>
      <c r="H992" s="5"/>
      <c r="I992" s="29"/>
      <c r="J992" s="20"/>
      <c r="K992" s="20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</row>
    <row r="993" spans="1:154" ht="15">
      <c r="A993" s="5"/>
      <c r="B993" s="5"/>
      <c r="C993" s="5"/>
      <c r="D993" s="5"/>
      <c r="E993" s="5"/>
      <c r="F993" s="5"/>
      <c r="G993" s="5"/>
      <c r="H993" s="5"/>
      <c r="I993" s="29"/>
      <c r="J993" s="20"/>
      <c r="K993" s="20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</row>
    <row r="994" spans="1:154" ht="15">
      <c r="A994" s="5"/>
      <c r="B994" s="5"/>
      <c r="C994" s="5"/>
      <c r="D994" s="5"/>
      <c r="E994" s="5"/>
      <c r="F994" s="5"/>
      <c r="G994" s="5"/>
      <c r="H994" s="5"/>
      <c r="I994" s="29"/>
      <c r="J994" s="20"/>
      <c r="K994" s="20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</row>
    <row r="995" spans="1:154" ht="15">
      <c r="A995" s="5"/>
      <c r="B995" s="5"/>
      <c r="C995" s="5"/>
      <c r="D995" s="5"/>
      <c r="E995" s="5"/>
      <c r="F995" s="5"/>
      <c r="G995" s="5"/>
      <c r="H995" s="5"/>
      <c r="I995" s="29"/>
      <c r="J995" s="20"/>
      <c r="K995" s="20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</row>
    <row r="996" spans="1:154" ht="15">
      <c r="A996" s="5"/>
      <c r="B996" s="5"/>
      <c r="C996" s="5"/>
      <c r="D996" s="5"/>
      <c r="E996" s="5"/>
      <c r="F996" s="5"/>
      <c r="G996" s="5"/>
      <c r="H996" s="5"/>
      <c r="I996" s="29"/>
      <c r="J996" s="20"/>
      <c r="K996" s="20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</row>
    <row r="997" spans="1:154" ht="15">
      <c r="A997" s="5"/>
      <c r="B997" s="5"/>
      <c r="C997" s="5"/>
      <c r="D997" s="5"/>
      <c r="E997" s="5"/>
      <c r="F997" s="5"/>
      <c r="G997" s="5"/>
      <c r="H997" s="5"/>
      <c r="I997" s="29"/>
      <c r="J997" s="20"/>
      <c r="K997" s="20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</row>
    <row r="998" spans="1:154" ht="15">
      <c r="A998" s="5"/>
      <c r="B998" s="5"/>
      <c r="C998" s="5"/>
      <c r="D998" s="5"/>
      <c r="E998" s="5"/>
      <c r="F998" s="5"/>
      <c r="G998" s="5"/>
      <c r="H998" s="5"/>
      <c r="I998" s="29"/>
      <c r="J998" s="20"/>
      <c r="K998" s="20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</row>
    <row r="999" spans="1:154" ht="15">
      <c r="A999" s="5"/>
      <c r="B999" s="5"/>
      <c r="C999" s="5"/>
      <c r="D999" s="5"/>
      <c r="E999" s="5"/>
      <c r="F999" s="5"/>
      <c r="G999" s="5"/>
      <c r="H999" s="5"/>
      <c r="I999" s="29"/>
      <c r="J999" s="20"/>
      <c r="K999" s="20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</row>
    <row r="1000" spans="1:154" ht="15">
      <c r="A1000" s="5"/>
      <c r="B1000" s="5"/>
      <c r="C1000" s="5"/>
      <c r="D1000" s="5"/>
      <c r="E1000" s="5"/>
      <c r="F1000" s="5"/>
      <c r="G1000" s="5"/>
      <c r="H1000" s="5"/>
      <c r="I1000" s="29"/>
      <c r="J1000" s="20"/>
      <c r="K1000" s="20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</row>
    <row r="1001" spans="1:154" ht="15">
      <c r="A1001" s="5"/>
      <c r="B1001" s="5"/>
      <c r="C1001" s="5"/>
      <c r="D1001" s="5"/>
      <c r="E1001" s="5"/>
      <c r="F1001" s="5"/>
      <c r="G1001" s="5"/>
      <c r="H1001" s="5"/>
      <c r="I1001" s="29"/>
      <c r="J1001" s="20"/>
      <c r="K1001" s="20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</row>
    <row r="1002" spans="1:154" ht="15">
      <c r="A1002" s="5"/>
      <c r="B1002" s="5"/>
      <c r="C1002" s="5"/>
      <c r="D1002" s="5"/>
      <c r="E1002" s="5"/>
      <c r="F1002" s="5"/>
      <c r="G1002" s="5"/>
      <c r="H1002" s="5"/>
      <c r="I1002" s="29"/>
      <c r="J1002" s="20"/>
      <c r="K1002" s="20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</row>
    <row r="1003" spans="1:154" ht="15">
      <c r="A1003" s="5"/>
      <c r="B1003" s="5"/>
      <c r="C1003" s="5"/>
      <c r="D1003" s="5"/>
      <c r="E1003" s="5"/>
      <c r="F1003" s="5"/>
      <c r="G1003" s="5"/>
      <c r="H1003" s="5"/>
      <c r="I1003" s="29"/>
      <c r="J1003" s="20"/>
      <c r="K1003" s="20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</row>
    <row r="1004" spans="1:154" ht="15">
      <c r="A1004" s="5"/>
      <c r="B1004" s="5"/>
      <c r="C1004" s="5"/>
      <c r="D1004" s="5"/>
      <c r="E1004" s="5"/>
      <c r="F1004" s="5"/>
      <c r="G1004" s="5"/>
      <c r="H1004" s="5"/>
      <c r="I1004" s="29"/>
      <c r="J1004" s="20"/>
      <c r="K1004" s="20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</row>
    <row r="1005" spans="1:154" ht="15">
      <c r="A1005" s="5"/>
      <c r="B1005" s="5"/>
      <c r="C1005" s="5"/>
      <c r="D1005" s="5"/>
      <c r="E1005" s="5"/>
      <c r="F1005" s="5"/>
      <c r="G1005" s="5"/>
      <c r="H1005" s="5"/>
      <c r="I1005" s="29"/>
      <c r="J1005" s="20"/>
      <c r="K1005" s="20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</row>
    <row r="1006" spans="1:154" ht="15">
      <c r="A1006" s="5"/>
      <c r="B1006" s="5"/>
      <c r="C1006" s="5"/>
      <c r="D1006" s="5"/>
      <c r="E1006" s="5"/>
      <c r="F1006" s="5"/>
      <c r="G1006" s="5"/>
      <c r="H1006" s="5"/>
      <c r="I1006" s="29"/>
      <c r="J1006" s="20"/>
      <c r="K1006" s="20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</row>
    <row r="1007" spans="1:154" ht="15">
      <c r="A1007" s="5"/>
      <c r="B1007" s="5"/>
      <c r="C1007" s="5"/>
      <c r="D1007" s="5"/>
      <c r="E1007" s="5"/>
      <c r="F1007" s="5"/>
      <c r="G1007" s="5"/>
      <c r="H1007" s="5"/>
      <c r="I1007" s="29"/>
      <c r="J1007" s="20"/>
      <c r="K1007" s="20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</row>
    <row r="1008" spans="1:154" ht="15">
      <c r="A1008" s="5"/>
      <c r="B1008" s="5"/>
      <c r="C1008" s="5"/>
      <c r="D1008" s="5"/>
      <c r="E1008" s="5"/>
      <c r="F1008" s="5"/>
      <c r="G1008" s="5"/>
      <c r="H1008" s="5"/>
      <c r="I1008" s="29"/>
      <c r="J1008" s="20"/>
      <c r="K1008" s="20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</row>
    <row r="1009" spans="1:154" ht="15">
      <c r="A1009" s="5"/>
      <c r="B1009" s="5"/>
      <c r="C1009" s="5"/>
      <c r="D1009" s="5"/>
      <c r="E1009" s="5"/>
      <c r="F1009" s="5"/>
      <c r="G1009" s="5"/>
      <c r="H1009" s="5"/>
      <c r="I1009" s="29"/>
      <c r="J1009" s="20"/>
      <c r="K1009" s="20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</row>
    <row r="1010" spans="1:154" ht="15">
      <c r="A1010" s="5"/>
      <c r="B1010" s="5"/>
      <c r="C1010" s="5"/>
      <c r="D1010" s="5"/>
      <c r="E1010" s="5"/>
      <c r="F1010" s="5"/>
      <c r="G1010" s="5"/>
      <c r="H1010" s="5"/>
      <c r="I1010" s="29"/>
      <c r="J1010" s="20"/>
      <c r="K1010" s="20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</row>
    <row r="1011" spans="1:154" ht="15">
      <c r="A1011" s="5"/>
      <c r="B1011" s="5"/>
      <c r="C1011" s="5"/>
      <c r="D1011" s="5"/>
      <c r="E1011" s="5"/>
      <c r="F1011" s="5"/>
      <c r="G1011" s="5"/>
      <c r="H1011" s="5"/>
      <c r="I1011" s="29"/>
      <c r="J1011" s="20"/>
      <c r="K1011" s="20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</row>
    <row r="1012" spans="1:154" ht="15">
      <c r="A1012" s="5"/>
      <c r="B1012" s="5"/>
      <c r="C1012" s="5"/>
      <c r="D1012" s="5"/>
      <c r="E1012" s="5"/>
      <c r="F1012" s="5"/>
      <c r="G1012" s="5"/>
      <c r="H1012" s="5"/>
      <c r="I1012" s="29"/>
      <c r="J1012" s="20"/>
      <c r="K1012" s="20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</row>
    <row r="1013" spans="1:154" ht="15">
      <c r="A1013" s="5"/>
      <c r="B1013" s="5"/>
      <c r="C1013" s="5"/>
      <c r="D1013" s="5"/>
      <c r="E1013" s="5"/>
      <c r="F1013" s="5"/>
      <c r="G1013" s="5"/>
      <c r="H1013" s="5"/>
      <c r="I1013" s="29"/>
      <c r="J1013" s="20"/>
      <c r="K1013" s="20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</row>
    <row r="1014" spans="1:154" ht="15">
      <c r="A1014" s="5"/>
      <c r="B1014" s="5"/>
      <c r="C1014" s="5"/>
      <c r="D1014" s="5"/>
      <c r="E1014" s="5"/>
      <c r="F1014" s="5"/>
      <c r="G1014" s="5"/>
      <c r="H1014" s="5"/>
      <c r="I1014" s="29"/>
      <c r="J1014" s="20"/>
      <c r="K1014" s="20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</row>
    <row r="1015" spans="1:154" ht="15">
      <c r="A1015" s="5"/>
      <c r="B1015" s="5"/>
      <c r="C1015" s="5"/>
      <c r="D1015" s="5"/>
      <c r="E1015" s="5"/>
      <c r="F1015" s="5"/>
      <c r="G1015" s="5"/>
      <c r="H1015" s="5"/>
      <c r="I1015" s="29"/>
      <c r="J1015" s="20"/>
      <c r="K1015" s="20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</row>
    <row r="1016" spans="1:154" ht="15">
      <c r="A1016" s="5"/>
      <c r="B1016" s="5"/>
      <c r="C1016" s="5"/>
      <c r="D1016" s="5"/>
      <c r="E1016" s="5"/>
      <c r="F1016" s="5"/>
      <c r="G1016" s="5"/>
      <c r="H1016" s="5"/>
      <c r="I1016" s="29"/>
      <c r="J1016" s="20"/>
      <c r="K1016" s="20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</row>
    <row r="1017" spans="1:154" ht="15">
      <c r="A1017" s="5"/>
      <c r="B1017" s="5"/>
      <c r="C1017" s="5"/>
      <c r="D1017" s="5"/>
      <c r="E1017" s="5"/>
      <c r="F1017" s="5"/>
      <c r="G1017" s="5"/>
      <c r="H1017" s="5"/>
      <c r="I1017" s="29"/>
      <c r="J1017" s="20"/>
      <c r="K1017" s="20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</row>
    <row r="1018" spans="1:154" ht="15">
      <c r="A1018" s="5"/>
      <c r="B1018" s="5"/>
      <c r="C1018" s="5"/>
      <c r="D1018" s="5"/>
      <c r="E1018" s="5"/>
      <c r="F1018" s="5"/>
      <c r="G1018" s="5"/>
      <c r="H1018" s="5"/>
      <c r="I1018" s="29"/>
      <c r="J1018" s="20"/>
      <c r="K1018" s="20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</row>
    <row r="1019" spans="1:154" ht="15">
      <c r="A1019" s="5"/>
      <c r="B1019" s="5"/>
      <c r="C1019" s="5"/>
      <c r="D1019" s="5"/>
      <c r="E1019" s="5"/>
      <c r="F1019" s="5"/>
      <c r="G1019" s="5"/>
      <c r="H1019" s="5"/>
      <c r="I1019" s="29"/>
      <c r="J1019" s="20"/>
      <c r="K1019" s="20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</row>
    <row r="1020" spans="1:154" ht="15">
      <c r="A1020" s="5"/>
      <c r="B1020" s="5"/>
      <c r="C1020" s="5"/>
      <c r="D1020" s="5"/>
      <c r="E1020" s="5"/>
      <c r="F1020" s="5"/>
      <c r="G1020" s="5"/>
      <c r="H1020" s="5"/>
      <c r="I1020" s="29"/>
      <c r="J1020" s="20"/>
      <c r="K1020" s="20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</row>
    <row r="1021" spans="1:154" ht="15">
      <c r="A1021" s="5"/>
      <c r="B1021" s="5"/>
      <c r="C1021" s="5"/>
      <c r="D1021" s="5"/>
      <c r="E1021" s="5"/>
      <c r="F1021" s="5"/>
      <c r="G1021" s="5"/>
      <c r="H1021" s="5"/>
      <c r="I1021" s="29"/>
      <c r="J1021" s="20"/>
      <c r="K1021" s="20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</row>
    <row r="1022" spans="1:154" ht="15">
      <c r="A1022" s="5"/>
      <c r="B1022" s="5"/>
      <c r="C1022" s="5"/>
      <c r="D1022" s="5"/>
      <c r="E1022" s="5"/>
      <c r="F1022" s="5"/>
      <c r="G1022" s="5"/>
      <c r="H1022" s="5"/>
      <c r="I1022" s="29"/>
      <c r="J1022" s="20"/>
      <c r="K1022" s="20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</row>
    <row r="1023" spans="1:154" ht="15">
      <c r="A1023" s="5"/>
      <c r="B1023" s="5"/>
      <c r="C1023" s="5"/>
      <c r="D1023" s="5"/>
      <c r="E1023" s="5"/>
      <c r="F1023" s="5"/>
      <c r="G1023" s="5"/>
      <c r="H1023" s="5"/>
      <c r="I1023" s="29"/>
      <c r="J1023" s="20"/>
      <c r="K1023" s="20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</row>
    <row r="1024" spans="1:154" ht="15">
      <c r="A1024" s="5"/>
      <c r="B1024" s="5"/>
      <c r="C1024" s="5"/>
      <c r="D1024" s="5"/>
      <c r="E1024" s="5"/>
      <c r="F1024" s="5"/>
      <c r="G1024" s="5"/>
      <c r="H1024" s="5"/>
      <c r="I1024" s="29"/>
      <c r="J1024" s="20"/>
      <c r="K1024" s="20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</row>
    <row r="1025" spans="1:154" ht="15">
      <c r="A1025" s="5"/>
      <c r="B1025" s="5"/>
      <c r="C1025" s="5"/>
      <c r="D1025" s="5"/>
      <c r="E1025" s="5"/>
      <c r="F1025" s="5"/>
      <c r="G1025" s="5"/>
      <c r="H1025" s="5"/>
      <c r="I1025" s="29"/>
      <c r="J1025" s="20"/>
      <c r="K1025" s="20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</row>
    <row r="1026" spans="1:154" ht="15">
      <c r="A1026" s="5"/>
      <c r="B1026" s="5"/>
      <c r="C1026" s="5"/>
      <c r="D1026" s="5"/>
      <c r="E1026" s="5"/>
      <c r="F1026" s="5"/>
      <c r="G1026" s="5"/>
      <c r="H1026" s="5"/>
      <c r="I1026" s="29"/>
      <c r="J1026" s="20"/>
      <c r="K1026" s="20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</row>
    <row r="1027" spans="1:154" ht="15">
      <c r="A1027" s="5"/>
      <c r="B1027" s="5"/>
      <c r="C1027" s="5"/>
      <c r="D1027" s="5"/>
      <c r="E1027" s="5"/>
      <c r="F1027" s="5"/>
      <c r="G1027" s="5"/>
      <c r="H1027" s="5"/>
      <c r="I1027" s="29"/>
      <c r="J1027" s="20"/>
      <c r="K1027" s="20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</row>
    <row r="1028" spans="1:154" ht="15">
      <c r="A1028" s="5"/>
      <c r="B1028" s="5"/>
      <c r="C1028" s="5"/>
      <c r="D1028" s="5"/>
      <c r="E1028" s="5"/>
      <c r="F1028" s="5"/>
      <c r="G1028" s="5"/>
      <c r="H1028" s="5"/>
      <c r="I1028" s="29"/>
      <c r="J1028" s="20"/>
      <c r="K1028" s="20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</row>
    <row r="1029" spans="1:154" ht="15">
      <c r="A1029" s="5"/>
      <c r="B1029" s="5"/>
      <c r="C1029" s="5"/>
      <c r="D1029" s="5"/>
      <c r="E1029" s="5"/>
      <c r="F1029" s="5"/>
      <c r="G1029" s="5"/>
      <c r="H1029" s="5"/>
      <c r="I1029" s="29"/>
      <c r="J1029" s="20"/>
      <c r="K1029" s="20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</row>
    <row r="1030" spans="1:154" ht="15">
      <c r="A1030" s="5"/>
      <c r="B1030" s="5"/>
      <c r="C1030" s="5"/>
      <c r="D1030" s="5"/>
      <c r="E1030" s="5"/>
      <c r="F1030" s="5"/>
      <c r="G1030" s="5"/>
      <c r="H1030" s="5"/>
      <c r="I1030" s="29"/>
      <c r="J1030" s="20"/>
      <c r="K1030" s="20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</row>
    <row r="1031" spans="1:154" ht="15">
      <c r="A1031" s="5"/>
      <c r="B1031" s="5"/>
      <c r="C1031" s="5"/>
      <c r="D1031" s="5"/>
      <c r="E1031" s="5"/>
      <c r="F1031" s="5"/>
      <c r="G1031" s="5"/>
      <c r="H1031" s="5"/>
      <c r="I1031" s="29"/>
      <c r="J1031" s="20"/>
      <c r="K1031" s="20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</row>
    <row r="1032" spans="1:154" ht="15">
      <c r="A1032" s="5"/>
      <c r="B1032" s="5"/>
      <c r="C1032" s="5"/>
      <c r="D1032" s="5"/>
      <c r="E1032" s="5"/>
      <c r="F1032" s="5"/>
      <c r="G1032" s="5"/>
      <c r="H1032" s="5"/>
      <c r="I1032" s="29"/>
      <c r="J1032" s="20"/>
      <c r="K1032" s="20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</row>
    <row r="1033" spans="1:154" ht="15">
      <c r="A1033" s="5"/>
      <c r="B1033" s="5"/>
      <c r="C1033" s="5"/>
      <c r="D1033" s="5"/>
      <c r="E1033" s="5"/>
      <c r="F1033" s="5"/>
      <c r="G1033" s="5"/>
      <c r="H1033" s="5"/>
      <c r="I1033" s="29"/>
      <c r="J1033" s="20"/>
      <c r="K1033" s="20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</row>
    <row r="1034" spans="1:154" ht="15">
      <c r="A1034" s="5"/>
      <c r="B1034" s="5"/>
      <c r="C1034" s="5"/>
      <c r="D1034" s="5"/>
      <c r="E1034" s="5"/>
      <c r="F1034" s="5"/>
      <c r="G1034" s="5"/>
      <c r="H1034" s="5"/>
      <c r="I1034" s="29"/>
      <c r="J1034" s="20"/>
      <c r="K1034" s="20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</row>
    <row r="1035" spans="1:154" ht="15">
      <c r="A1035" s="5"/>
      <c r="B1035" s="5"/>
      <c r="C1035" s="5"/>
      <c r="D1035" s="5"/>
      <c r="E1035" s="5"/>
      <c r="F1035" s="5"/>
      <c r="G1035" s="5"/>
      <c r="H1035" s="5"/>
      <c r="I1035" s="29"/>
      <c r="J1035" s="20"/>
      <c r="K1035" s="20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</row>
    <row r="1036" spans="1:154" ht="15">
      <c r="A1036" s="5"/>
      <c r="B1036" s="5"/>
      <c r="C1036" s="5"/>
      <c r="D1036" s="5"/>
      <c r="E1036" s="5"/>
      <c r="F1036" s="5"/>
      <c r="G1036" s="5"/>
      <c r="H1036" s="5"/>
      <c r="I1036" s="29"/>
      <c r="J1036" s="20"/>
      <c r="K1036" s="20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</row>
    <row r="1037" spans="1:154" ht="15">
      <c r="A1037" s="5"/>
      <c r="B1037" s="5"/>
      <c r="C1037" s="5"/>
      <c r="D1037" s="5"/>
      <c r="E1037" s="5"/>
      <c r="F1037" s="5"/>
      <c r="G1037" s="5"/>
      <c r="H1037" s="5"/>
      <c r="I1037" s="29"/>
      <c r="J1037" s="20"/>
      <c r="K1037" s="20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</row>
    <row r="1038" spans="1:154" ht="15">
      <c r="A1038" s="5"/>
      <c r="B1038" s="5"/>
      <c r="C1038" s="5"/>
      <c r="D1038" s="5"/>
      <c r="E1038" s="5"/>
      <c r="F1038" s="5"/>
      <c r="G1038" s="5"/>
      <c r="H1038" s="5"/>
      <c r="I1038" s="29"/>
      <c r="J1038" s="20"/>
      <c r="K1038" s="20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</row>
    <row r="1039" spans="1:154" ht="15">
      <c r="A1039" s="5"/>
      <c r="B1039" s="5"/>
      <c r="C1039" s="5"/>
      <c r="D1039" s="5"/>
      <c r="E1039" s="5"/>
      <c r="F1039" s="5"/>
      <c r="G1039" s="5"/>
      <c r="H1039" s="5"/>
      <c r="I1039" s="29"/>
      <c r="J1039" s="20"/>
      <c r="K1039" s="20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</row>
    <row r="1040" spans="1:154" ht="15">
      <c r="A1040" s="5"/>
      <c r="B1040" s="5"/>
      <c r="C1040" s="5"/>
      <c r="D1040" s="5"/>
      <c r="E1040" s="5"/>
      <c r="F1040" s="5"/>
      <c r="G1040" s="5"/>
      <c r="H1040" s="5"/>
      <c r="I1040" s="29"/>
      <c r="J1040" s="20"/>
      <c r="K1040" s="20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</row>
    <row r="1041" spans="1:154" ht="15">
      <c r="A1041" s="5"/>
      <c r="B1041" s="5"/>
      <c r="C1041" s="5"/>
      <c r="D1041" s="5"/>
      <c r="E1041" s="5"/>
      <c r="F1041" s="5"/>
      <c r="G1041" s="5"/>
      <c r="H1041" s="5"/>
      <c r="I1041" s="29"/>
      <c r="J1041" s="20"/>
      <c r="K1041" s="20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</row>
    <row r="1042" spans="1:154" ht="15">
      <c r="A1042" s="5"/>
      <c r="B1042" s="5"/>
      <c r="C1042" s="5"/>
      <c r="D1042" s="5"/>
      <c r="E1042" s="5"/>
      <c r="F1042" s="5"/>
      <c r="G1042" s="5"/>
      <c r="H1042" s="5"/>
      <c r="I1042" s="29"/>
      <c r="J1042" s="20"/>
      <c r="K1042" s="20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</row>
    <row r="1043" spans="1:154" ht="15">
      <c r="A1043" s="5"/>
      <c r="B1043" s="5"/>
      <c r="C1043" s="5"/>
      <c r="D1043" s="5"/>
      <c r="E1043" s="5"/>
      <c r="F1043" s="5"/>
      <c r="G1043" s="5"/>
      <c r="H1043" s="5"/>
      <c r="I1043" s="29"/>
      <c r="J1043" s="20"/>
      <c r="K1043" s="20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</row>
    <row r="1044" spans="1:154" ht="15">
      <c r="A1044" s="5"/>
      <c r="B1044" s="5"/>
      <c r="C1044" s="5"/>
      <c r="D1044" s="5"/>
      <c r="E1044" s="5"/>
      <c r="F1044" s="5"/>
      <c r="G1044" s="5"/>
      <c r="H1044" s="5"/>
      <c r="I1044" s="29"/>
      <c r="J1044" s="20"/>
      <c r="K1044" s="20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</row>
    <row r="1045" spans="1:154" ht="15">
      <c r="A1045" s="5"/>
      <c r="B1045" s="5"/>
      <c r="C1045" s="5"/>
      <c r="D1045" s="5"/>
      <c r="E1045" s="5"/>
      <c r="F1045" s="5"/>
      <c r="G1045" s="5"/>
      <c r="H1045" s="5"/>
      <c r="I1045" s="29"/>
      <c r="J1045" s="20"/>
      <c r="K1045" s="20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</row>
    <row r="1046" spans="1:154" ht="15">
      <c r="A1046" s="5"/>
      <c r="B1046" s="5"/>
      <c r="C1046" s="5"/>
      <c r="D1046" s="5"/>
      <c r="E1046" s="5"/>
      <c r="F1046" s="5"/>
      <c r="G1046" s="5"/>
      <c r="H1046" s="5"/>
      <c r="I1046" s="29"/>
      <c r="J1046" s="20"/>
      <c r="K1046" s="20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</row>
    <row r="1047" spans="1:154" ht="15">
      <c r="A1047" s="5"/>
      <c r="B1047" s="5"/>
      <c r="C1047" s="5"/>
      <c r="D1047" s="5"/>
      <c r="E1047" s="5"/>
      <c r="F1047" s="5"/>
      <c r="G1047" s="5"/>
      <c r="H1047" s="5"/>
      <c r="I1047" s="29"/>
      <c r="J1047" s="20"/>
      <c r="K1047" s="20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</row>
    <row r="1048" spans="1:154" ht="15">
      <c r="A1048" s="5"/>
      <c r="B1048" s="5"/>
      <c r="C1048" s="5"/>
      <c r="D1048" s="5"/>
      <c r="E1048" s="5"/>
      <c r="F1048" s="5"/>
      <c r="G1048" s="5"/>
      <c r="H1048" s="5"/>
      <c r="I1048" s="29"/>
      <c r="J1048" s="20"/>
      <c r="K1048" s="20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</row>
    <row r="1049" spans="1:154" ht="15">
      <c r="A1049" s="5"/>
      <c r="B1049" s="5"/>
      <c r="C1049" s="5"/>
      <c r="D1049" s="5"/>
      <c r="E1049" s="5"/>
      <c r="F1049" s="5"/>
      <c r="G1049" s="5"/>
      <c r="H1049" s="5"/>
      <c r="I1049" s="29"/>
      <c r="J1049" s="20"/>
      <c r="K1049" s="20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</row>
    <row r="1050" spans="1:154" ht="15">
      <c r="A1050" s="5"/>
      <c r="B1050" s="5"/>
      <c r="C1050" s="5"/>
      <c r="D1050" s="5"/>
      <c r="E1050" s="5"/>
      <c r="F1050" s="5"/>
      <c r="G1050" s="5"/>
      <c r="H1050" s="5"/>
      <c r="I1050" s="29"/>
      <c r="J1050" s="20"/>
      <c r="K1050" s="20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</row>
    <row r="1051" spans="1:154" ht="15">
      <c r="A1051" s="5"/>
      <c r="B1051" s="5"/>
      <c r="C1051" s="5"/>
      <c r="D1051" s="5"/>
      <c r="E1051" s="5"/>
      <c r="F1051" s="5"/>
      <c r="G1051" s="5"/>
      <c r="H1051" s="5"/>
      <c r="I1051" s="29"/>
      <c r="J1051" s="20"/>
      <c r="K1051" s="20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</row>
    <row r="1052" spans="1:154" ht="15">
      <c r="A1052" s="5"/>
      <c r="B1052" s="5"/>
      <c r="C1052" s="5"/>
      <c r="D1052" s="5"/>
      <c r="E1052" s="5"/>
      <c r="F1052" s="5"/>
      <c r="G1052" s="5"/>
      <c r="H1052" s="5"/>
      <c r="I1052" s="29"/>
      <c r="J1052" s="20"/>
      <c r="K1052" s="20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</row>
    <row r="1053" spans="1:154" ht="15">
      <c r="A1053" s="5"/>
      <c r="B1053" s="5"/>
      <c r="C1053" s="5"/>
      <c r="D1053" s="5"/>
      <c r="E1053" s="5"/>
      <c r="F1053" s="5"/>
      <c r="G1053" s="5"/>
      <c r="H1053" s="5"/>
      <c r="I1053" s="29"/>
      <c r="J1053" s="20"/>
      <c r="K1053" s="20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</row>
    <row r="1054" spans="1:154" ht="15">
      <c r="A1054" s="5"/>
      <c r="B1054" s="5"/>
      <c r="C1054" s="5"/>
      <c r="D1054" s="5"/>
      <c r="E1054" s="5"/>
      <c r="F1054" s="5"/>
      <c r="G1054" s="5"/>
      <c r="H1054" s="5"/>
      <c r="I1054" s="29"/>
      <c r="J1054" s="20"/>
      <c r="K1054" s="20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</row>
    <row r="1055" spans="1:154" ht="15">
      <c r="A1055" s="5"/>
      <c r="B1055" s="5"/>
      <c r="C1055" s="5"/>
      <c r="D1055" s="5"/>
      <c r="E1055" s="5"/>
      <c r="F1055" s="5"/>
      <c r="G1055" s="5"/>
      <c r="H1055" s="5"/>
      <c r="I1055" s="29"/>
      <c r="J1055" s="20"/>
      <c r="K1055" s="20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</row>
    <row r="1056" spans="1:154" ht="15">
      <c r="A1056" s="5"/>
      <c r="B1056" s="5"/>
      <c r="C1056" s="5"/>
      <c r="D1056" s="5"/>
      <c r="E1056" s="5"/>
      <c r="F1056" s="5"/>
      <c r="G1056" s="5"/>
      <c r="H1056" s="5"/>
      <c r="I1056" s="29"/>
      <c r="J1056" s="20"/>
      <c r="K1056" s="20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</row>
    <row r="1057" spans="1:154" ht="15">
      <c r="A1057" s="5"/>
      <c r="B1057" s="5"/>
      <c r="C1057" s="5"/>
      <c r="D1057" s="5"/>
      <c r="E1057" s="5"/>
      <c r="F1057" s="5"/>
      <c r="G1057" s="5"/>
      <c r="H1057" s="5"/>
      <c r="I1057" s="29"/>
      <c r="J1057" s="20"/>
      <c r="K1057" s="20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</row>
    <row r="1058" spans="1:154" ht="15">
      <c r="A1058" s="5"/>
      <c r="B1058" s="5"/>
      <c r="C1058" s="5"/>
      <c r="D1058" s="5"/>
      <c r="E1058" s="5"/>
      <c r="F1058" s="5"/>
      <c r="G1058" s="5"/>
      <c r="H1058" s="5"/>
      <c r="I1058" s="29"/>
      <c r="J1058" s="20"/>
      <c r="K1058" s="20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</row>
    <row r="1059" spans="1:154" ht="15">
      <c r="A1059" s="5"/>
      <c r="B1059" s="5"/>
      <c r="C1059" s="5"/>
      <c r="D1059" s="5"/>
      <c r="E1059" s="5"/>
      <c r="F1059" s="5"/>
      <c r="G1059" s="5"/>
      <c r="H1059" s="5"/>
      <c r="I1059" s="29"/>
      <c r="J1059" s="20"/>
      <c r="K1059" s="20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</row>
    <row r="1060" spans="1:154" ht="15">
      <c r="A1060" s="5"/>
      <c r="B1060" s="5"/>
      <c r="C1060" s="5"/>
      <c r="D1060" s="5"/>
      <c r="E1060" s="5"/>
      <c r="F1060" s="5"/>
      <c r="G1060" s="5"/>
      <c r="H1060" s="5"/>
      <c r="I1060" s="29"/>
      <c r="J1060" s="20"/>
      <c r="K1060" s="20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</row>
    <row r="1061" spans="1:154" ht="15">
      <c r="A1061" s="5"/>
      <c r="B1061" s="5"/>
      <c r="C1061" s="5"/>
      <c r="D1061" s="5"/>
      <c r="E1061" s="5"/>
      <c r="F1061" s="5"/>
      <c r="G1061" s="5"/>
      <c r="H1061" s="5"/>
      <c r="I1061" s="29"/>
      <c r="J1061" s="20"/>
      <c r="K1061" s="20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</row>
    <row r="1062" spans="1:154" ht="15">
      <c r="A1062" s="5"/>
      <c r="B1062" s="5"/>
      <c r="C1062" s="5"/>
      <c r="D1062" s="5"/>
      <c r="E1062" s="5"/>
      <c r="F1062" s="5"/>
      <c r="G1062" s="5"/>
      <c r="H1062" s="5"/>
      <c r="I1062" s="29"/>
      <c r="J1062" s="20"/>
      <c r="K1062" s="20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</row>
    <row r="1063" spans="1:154" ht="15">
      <c r="A1063" s="5"/>
      <c r="B1063" s="5"/>
      <c r="C1063" s="5"/>
      <c r="D1063" s="5"/>
      <c r="E1063" s="5"/>
      <c r="F1063" s="5"/>
      <c r="G1063" s="5"/>
      <c r="H1063" s="5"/>
      <c r="I1063" s="29"/>
      <c r="J1063" s="20"/>
      <c r="K1063" s="20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</row>
    <row r="1064" spans="1:154" ht="15">
      <c r="A1064" s="5"/>
      <c r="B1064" s="5"/>
      <c r="C1064" s="5"/>
      <c r="D1064" s="5"/>
      <c r="E1064" s="5"/>
      <c r="F1064" s="5"/>
      <c r="G1064" s="5"/>
      <c r="H1064" s="5"/>
      <c r="I1064" s="29"/>
      <c r="J1064" s="20"/>
      <c r="K1064" s="20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</row>
    <row r="1065" spans="1:154" ht="15">
      <c r="A1065" s="5"/>
      <c r="B1065" s="5"/>
      <c r="C1065" s="5"/>
      <c r="D1065" s="5"/>
      <c r="E1065" s="5"/>
      <c r="F1065" s="5"/>
      <c r="G1065" s="5"/>
      <c r="H1065" s="5"/>
      <c r="I1065" s="29"/>
      <c r="J1065" s="20"/>
      <c r="K1065" s="20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</row>
    <row r="1066" spans="1:154" ht="15">
      <c r="A1066" s="5"/>
      <c r="B1066" s="5"/>
      <c r="C1066" s="5"/>
      <c r="D1066" s="5"/>
      <c r="E1066" s="5"/>
      <c r="F1066" s="5"/>
      <c r="G1066" s="5"/>
      <c r="H1066" s="5"/>
      <c r="I1066" s="29"/>
      <c r="J1066" s="20"/>
      <c r="K1066" s="20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</row>
    <row r="1067" spans="1:154" ht="15">
      <c r="A1067" s="5"/>
      <c r="B1067" s="5"/>
      <c r="C1067" s="5"/>
      <c r="D1067" s="5"/>
      <c r="E1067" s="5"/>
      <c r="F1067" s="5"/>
      <c r="G1067" s="5"/>
      <c r="H1067" s="5"/>
      <c r="I1067" s="29"/>
      <c r="J1067" s="20"/>
      <c r="K1067" s="20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</row>
    <row r="1068" spans="1:154" ht="15">
      <c r="A1068" s="5"/>
      <c r="B1068" s="5"/>
      <c r="C1068" s="5"/>
      <c r="D1068" s="5"/>
      <c r="E1068" s="5"/>
      <c r="F1068" s="5"/>
      <c r="G1068" s="5"/>
      <c r="H1068" s="5"/>
      <c r="I1068" s="29"/>
      <c r="J1068" s="20"/>
      <c r="K1068" s="20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</row>
    <row r="1069" spans="1:154" ht="15">
      <c r="A1069" s="5"/>
      <c r="B1069" s="5"/>
      <c r="C1069" s="5"/>
      <c r="D1069" s="5"/>
      <c r="E1069" s="5"/>
      <c r="F1069" s="5"/>
      <c r="G1069" s="5"/>
      <c r="H1069" s="5"/>
      <c r="I1069" s="29"/>
      <c r="J1069" s="20"/>
      <c r="K1069" s="20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</row>
    <row r="1070" spans="1:154" ht="15">
      <c r="A1070" s="5"/>
      <c r="B1070" s="5"/>
      <c r="C1070" s="5"/>
      <c r="D1070" s="5"/>
      <c r="E1070" s="5"/>
      <c r="F1070" s="5"/>
      <c r="G1070" s="5"/>
      <c r="H1070" s="5"/>
      <c r="I1070" s="29"/>
      <c r="J1070" s="20"/>
      <c r="K1070" s="20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</row>
    <row r="1071" spans="1:154" ht="15">
      <c r="A1071" s="5"/>
      <c r="B1071" s="5"/>
      <c r="C1071" s="5"/>
      <c r="D1071" s="5"/>
      <c r="E1071" s="5"/>
      <c r="F1071" s="5"/>
      <c r="G1071" s="5"/>
      <c r="H1071" s="5"/>
      <c r="I1071" s="29"/>
      <c r="J1071" s="20"/>
      <c r="K1071" s="20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</row>
    <row r="1072" spans="1:154" ht="15">
      <c r="A1072" s="5"/>
      <c r="B1072" s="5"/>
      <c r="C1072" s="5"/>
      <c r="D1072" s="5"/>
      <c r="E1072" s="5"/>
      <c r="F1072" s="5"/>
      <c r="G1072" s="5"/>
      <c r="H1072" s="5"/>
      <c r="I1072" s="29"/>
      <c r="J1072" s="20"/>
      <c r="K1072" s="20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</row>
    <row r="1073" spans="1:154" ht="15">
      <c r="A1073" s="5"/>
      <c r="B1073" s="5"/>
      <c r="C1073" s="5"/>
      <c r="D1073" s="5"/>
      <c r="E1073" s="5"/>
      <c r="F1073" s="5"/>
      <c r="G1073" s="5"/>
      <c r="H1073" s="5"/>
      <c r="I1073" s="29"/>
      <c r="J1073" s="20"/>
      <c r="K1073" s="20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</row>
    <row r="1074" spans="1:154" ht="15">
      <c r="A1074" s="5"/>
      <c r="B1074" s="5"/>
      <c r="C1074" s="5"/>
      <c r="D1074" s="5"/>
      <c r="E1074" s="5"/>
      <c r="F1074" s="5"/>
      <c r="G1074" s="5"/>
      <c r="H1074" s="5"/>
      <c r="I1074" s="29"/>
      <c r="J1074" s="20"/>
      <c r="K1074" s="20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</row>
    <row r="1075" spans="1:154" ht="15">
      <c r="A1075" s="5"/>
      <c r="B1075" s="5"/>
      <c r="C1075" s="5"/>
      <c r="D1075" s="5"/>
      <c r="E1075" s="5"/>
      <c r="F1075" s="5"/>
      <c r="G1075" s="5"/>
      <c r="H1075" s="5"/>
      <c r="I1075" s="29"/>
      <c r="J1075" s="20"/>
      <c r="K1075" s="20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</row>
    <row r="1076" spans="1:154" ht="15">
      <c r="A1076" s="5"/>
      <c r="B1076" s="5"/>
      <c r="C1076" s="5"/>
      <c r="D1076" s="5"/>
      <c r="E1076" s="5"/>
      <c r="F1076" s="5"/>
      <c r="G1076" s="5"/>
      <c r="H1076" s="5"/>
      <c r="I1076" s="29"/>
      <c r="J1076" s="20"/>
      <c r="K1076" s="20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</row>
    <row r="1077" spans="1:154" ht="15">
      <c r="A1077" s="5"/>
      <c r="B1077" s="5"/>
      <c r="C1077" s="5"/>
      <c r="D1077" s="5"/>
      <c r="E1077" s="5"/>
      <c r="F1077" s="5"/>
      <c r="G1077" s="5"/>
      <c r="H1077" s="5"/>
      <c r="I1077" s="29"/>
      <c r="J1077" s="20"/>
      <c r="K1077" s="20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</row>
    <row r="1078" spans="1:154" ht="15">
      <c r="A1078" s="5"/>
      <c r="B1078" s="5"/>
      <c r="C1078" s="5"/>
      <c r="D1078" s="5"/>
      <c r="E1078" s="5"/>
      <c r="F1078" s="5"/>
      <c r="G1078" s="5"/>
      <c r="H1078" s="5"/>
      <c r="I1078" s="29"/>
      <c r="J1078" s="20"/>
      <c r="K1078" s="20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</row>
    <row r="1079" spans="1:154" ht="15">
      <c r="A1079" s="5"/>
      <c r="B1079" s="5"/>
      <c r="C1079" s="5"/>
      <c r="D1079" s="5"/>
      <c r="E1079" s="5"/>
      <c r="F1079" s="5"/>
      <c r="G1079" s="5"/>
      <c r="H1079" s="5"/>
      <c r="I1079" s="29"/>
      <c r="J1079" s="20"/>
      <c r="K1079" s="20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</row>
    <row r="1080" spans="1:154" ht="15">
      <c r="A1080" s="5"/>
      <c r="B1080" s="5"/>
      <c r="C1080" s="5"/>
      <c r="D1080" s="5"/>
      <c r="E1080" s="5"/>
      <c r="F1080" s="5"/>
      <c r="G1080" s="5"/>
      <c r="H1080" s="5"/>
      <c r="I1080" s="29"/>
      <c r="J1080" s="20"/>
      <c r="K1080" s="20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</row>
    <row r="1081" spans="1:154" ht="15">
      <c r="A1081" s="5"/>
      <c r="B1081" s="5"/>
      <c r="C1081" s="5"/>
      <c r="D1081" s="5"/>
      <c r="E1081" s="5"/>
      <c r="F1081" s="5"/>
      <c r="G1081" s="5"/>
      <c r="H1081" s="5"/>
      <c r="I1081" s="29"/>
      <c r="J1081" s="20"/>
      <c r="K1081" s="20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</row>
    <row r="1082" spans="1:154" ht="15">
      <c r="A1082" s="5"/>
      <c r="B1082" s="5"/>
      <c r="C1082" s="5"/>
      <c r="D1082" s="5"/>
      <c r="E1082" s="5"/>
      <c r="F1082" s="5"/>
      <c r="G1082" s="5"/>
      <c r="H1082" s="5"/>
      <c r="I1082" s="29"/>
      <c r="J1082" s="20"/>
      <c r="K1082" s="20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</row>
    <row r="1083" spans="1:154" ht="15">
      <c r="A1083" s="5"/>
      <c r="B1083" s="5"/>
      <c r="C1083" s="5"/>
      <c r="D1083" s="5"/>
      <c r="E1083" s="5"/>
      <c r="F1083" s="5"/>
      <c r="G1083" s="5"/>
      <c r="H1083" s="5"/>
      <c r="I1083" s="29"/>
      <c r="J1083" s="20"/>
      <c r="K1083" s="20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</row>
    <row r="1084" spans="1:154" ht="15">
      <c r="A1084" s="5"/>
      <c r="B1084" s="5"/>
      <c r="C1084" s="5"/>
      <c r="D1084" s="5"/>
      <c r="E1084" s="5"/>
      <c r="F1084" s="5"/>
      <c r="G1084" s="5"/>
      <c r="H1084" s="5"/>
      <c r="I1084" s="29"/>
      <c r="J1084" s="20"/>
      <c r="K1084" s="20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</row>
    <row r="1085" spans="1:154" ht="15">
      <c r="A1085" s="5"/>
      <c r="B1085" s="5"/>
      <c r="C1085" s="5"/>
      <c r="D1085" s="5"/>
      <c r="E1085" s="5"/>
      <c r="F1085" s="5"/>
      <c r="G1085" s="5"/>
      <c r="H1085" s="5"/>
      <c r="I1085" s="29"/>
      <c r="J1085" s="20"/>
      <c r="K1085" s="20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</row>
    <row r="1086" spans="1:154" ht="15">
      <c r="A1086" s="5"/>
      <c r="B1086" s="5"/>
      <c r="C1086" s="5"/>
      <c r="D1086" s="5"/>
      <c r="E1086" s="5"/>
      <c r="F1086" s="5"/>
      <c r="G1086" s="5"/>
      <c r="H1086" s="5"/>
      <c r="I1086" s="29"/>
      <c r="J1086" s="20"/>
      <c r="K1086" s="20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</row>
    <row r="1087" spans="1:154" ht="15">
      <c r="A1087" s="5"/>
      <c r="B1087" s="5"/>
      <c r="C1087" s="5"/>
      <c r="D1087" s="5"/>
      <c r="E1087" s="5"/>
      <c r="F1087" s="5"/>
      <c r="G1087" s="5"/>
      <c r="H1087" s="5"/>
      <c r="I1087" s="29"/>
      <c r="J1087" s="20"/>
      <c r="K1087" s="20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</row>
    <row r="1088" spans="1:154" ht="15">
      <c r="A1088" s="5"/>
      <c r="B1088" s="5"/>
      <c r="C1088" s="5"/>
      <c r="D1088" s="5"/>
      <c r="E1088" s="5"/>
      <c r="F1088" s="5"/>
      <c r="G1088" s="5"/>
      <c r="H1088" s="5"/>
      <c r="I1088" s="29"/>
      <c r="J1088" s="20"/>
      <c r="K1088" s="20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</row>
    <row r="1089" spans="1:154" ht="15">
      <c r="A1089" s="5"/>
      <c r="B1089" s="5"/>
      <c r="C1089" s="5"/>
      <c r="D1089" s="5"/>
      <c r="E1089" s="5"/>
      <c r="F1089" s="5"/>
      <c r="G1089" s="5"/>
      <c r="H1089" s="5"/>
      <c r="I1089" s="29"/>
      <c r="J1089" s="20"/>
      <c r="K1089" s="20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</row>
    <row r="1090" spans="1:154" ht="15">
      <c r="A1090" s="5"/>
      <c r="B1090" s="5"/>
      <c r="C1090" s="5"/>
      <c r="D1090" s="5"/>
      <c r="E1090" s="5"/>
      <c r="F1090" s="5"/>
      <c r="G1090" s="5"/>
      <c r="H1090" s="5"/>
      <c r="I1090" s="29"/>
      <c r="J1090" s="20"/>
      <c r="K1090" s="20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</row>
    <row r="1091" spans="1:154" ht="15">
      <c r="A1091" s="5"/>
      <c r="B1091" s="5"/>
      <c r="C1091" s="5"/>
      <c r="D1091" s="5"/>
      <c r="E1091" s="5"/>
      <c r="F1091" s="5"/>
      <c r="G1091" s="5"/>
      <c r="H1091" s="5"/>
      <c r="I1091" s="29"/>
      <c r="J1091" s="20"/>
      <c r="K1091" s="20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</row>
    <row r="1092" spans="1:154" ht="15">
      <c r="A1092" s="5"/>
      <c r="B1092" s="5"/>
      <c r="C1092" s="5"/>
      <c r="D1092" s="5"/>
      <c r="E1092" s="5"/>
      <c r="F1092" s="5"/>
      <c r="G1092" s="5"/>
      <c r="H1092" s="5"/>
      <c r="I1092" s="29"/>
      <c r="J1092" s="20"/>
      <c r="K1092" s="20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</row>
    <row r="1093" spans="1:154" ht="15">
      <c r="A1093" s="5"/>
      <c r="B1093" s="5"/>
      <c r="C1093" s="5"/>
      <c r="D1093" s="5"/>
      <c r="E1093" s="5"/>
      <c r="F1093" s="5"/>
      <c r="G1093" s="5"/>
      <c r="H1093" s="5"/>
      <c r="I1093" s="29"/>
      <c r="J1093" s="20"/>
      <c r="K1093" s="20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</row>
    <row r="1094" spans="1:154" ht="15">
      <c r="A1094" s="5"/>
      <c r="B1094" s="5"/>
      <c r="C1094" s="5"/>
      <c r="D1094" s="5"/>
      <c r="E1094" s="5"/>
      <c r="F1094" s="5"/>
      <c r="G1094" s="5"/>
      <c r="H1094" s="5"/>
      <c r="I1094" s="29"/>
      <c r="J1094" s="20"/>
      <c r="K1094" s="20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</row>
    <row r="1095" spans="1:154" ht="15">
      <c r="A1095" s="5"/>
      <c r="B1095" s="5"/>
      <c r="C1095" s="5"/>
      <c r="D1095" s="5"/>
      <c r="E1095" s="5"/>
      <c r="F1095" s="5"/>
      <c r="G1095" s="5"/>
      <c r="H1095" s="5"/>
      <c r="I1095" s="29"/>
      <c r="J1095" s="20"/>
      <c r="K1095" s="20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</row>
    <row r="1096" spans="1:154" ht="15">
      <c r="A1096" s="5"/>
      <c r="B1096" s="5"/>
      <c r="C1096" s="5"/>
      <c r="D1096" s="5"/>
      <c r="E1096" s="5"/>
      <c r="F1096" s="5"/>
      <c r="G1096" s="5"/>
      <c r="H1096" s="5"/>
      <c r="I1096" s="29"/>
      <c r="J1096" s="20"/>
      <c r="K1096" s="20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</row>
    <row r="1097" spans="1:154" ht="15">
      <c r="A1097" s="5"/>
      <c r="B1097" s="5"/>
      <c r="C1097" s="5"/>
      <c r="D1097" s="5"/>
      <c r="E1097" s="5"/>
      <c r="F1097" s="5"/>
      <c r="G1097" s="5"/>
      <c r="H1097" s="5"/>
      <c r="I1097" s="29"/>
      <c r="J1097" s="20"/>
      <c r="K1097" s="20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</row>
    <row r="1098" spans="1:154" ht="15">
      <c r="A1098" s="5"/>
      <c r="B1098" s="5"/>
      <c r="C1098" s="5"/>
      <c r="D1098" s="5"/>
      <c r="E1098" s="5"/>
      <c r="F1098" s="5"/>
      <c r="G1098" s="5"/>
      <c r="H1098" s="5"/>
      <c r="I1098" s="29"/>
      <c r="J1098" s="20"/>
      <c r="K1098" s="20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</row>
    <row r="1099" spans="1:154" ht="15">
      <c r="A1099" s="5"/>
      <c r="B1099" s="5"/>
      <c r="C1099" s="5"/>
      <c r="D1099" s="5"/>
      <c r="E1099" s="5"/>
      <c r="F1099" s="5"/>
      <c r="G1099" s="5"/>
      <c r="H1099" s="5"/>
      <c r="I1099" s="29"/>
      <c r="J1099" s="20"/>
      <c r="K1099" s="20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</row>
    <row r="1100" spans="1:154" ht="15">
      <c r="A1100" s="5"/>
      <c r="B1100" s="5"/>
      <c r="C1100" s="5"/>
      <c r="D1100" s="5"/>
      <c r="E1100" s="5"/>
      <c r="F1100" s="5"/>
      <c r="G1100" s="5"/>
      <c r="H1100" s="5"/>
      <c r="I1100" s="29"/>
      <c r="J1100" s="20"/>
      <c r="K1100" s="20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</row>
    <row r="1101" spans="1:154" ht="15">
      <c r="A1101" s="5"/>
      <c r="B1101" s="5"/>
      <c r="C1101" s="5"/>
      <c r="D1101" s="5"/>
      <c r="E1101" s="5"/>
      <c r="F1101" s="5"/>
      <c r="G1101" s="5"/>
      <c r="H1101" s="5"/>
      <c r="I1101" s="29"/>
      <c r="J1101" s="20"/>
      <c r="K1101" s="20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</row>
    <row r="1102" spans="1:154" ht="15">
      <c r="A1102" s="5"/>
      <c r="B1102" s="5"/>
      <c r="C1102" s="5"/>
      <c r="D1102" s="5"/>
      <c r="E1102" s="5"/>
      <c r="F1102" s="5"/>
      <c r="G1102" s="5"/>
      <c r="H1102" s="5"/>
      <c r="I1102" s="29"/>
      <c r="J1102" s="20"/>
      <c r="K1102" s="20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</row>
    <row r="1103" spans="1:154" ht="15">
      <c r="A1103" s="5"/>
      <c r="B1103" s="5"/>
      <c r="C1103" s="5"/>
      <c r="D1103" s="5"/>
      <c r="E1103" s="5"/>
      <c r="F1103" s="5"/>
      <c r="G1103" s="5"/>
      <c r="H1103" s="5"/>
      <c r="I1103" s="29"/>
      <c r="J1103" s="20"/>
      <c r="K1103" s="20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</row>
    <row r="1104" spans="1:154" ht="15">
      <c r="A1104" s="5"/>
      <c r="B1104" s="5"/>
      <c r="C1104" s="5"/>
      <c r="D1104" s="5"/>
      <c r="E1104" s="5"/>
      <c r="F1104" s="5"/>
      <c r="G1104" s="5"/>
      <c r="H1104" s="5"/>
      <c r="I1104" s="29"/>
      <c r="J1104" s="20"/>
      <c r="K1104" s="20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</row>
    <row r="1105" spans="1:154" ht="15">
      <c r="A1105" s="5"/>
      <c r="B1105" s="5"/>
      <c r="C1105" s="5"/>
      <c r="D1105" s="5"/>
      <c r="E1105" s="5"/>
      <c r="F1105" s="5"/>
      <c r="G1105" s="5"/>
      <c r="H1105" s="5"/>
      <c r="I1105" s="29"/>
      <c r="J1105" s="20"/>
      <c r="K1105" s="20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</row>
    <row r="1106" spans="1:154" ht="15">
      <c r="A1106" s="5"/>
      <c r="B1106" s="5"/>
      <c r="C1106" s="5"/>
      <c r="D1106" s="5"/>
      <c r="E1106" s="5"/>
      <c r="F1106" s="5"/>
      <c r="G1106" s="5"/>
      <c r="H1106" s="5"/>
      <c r="I1106" s="29"/>
      <c r="J1106" s="20"/>
      <c r="K1106" s="20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</row>
    <row r="1107" spans="1:154" ht="15">
      <c r="A1107" s="5"/>
      <c r="B1107" s="5"/>
      <c r="C1107" s="5"/>
      <c r="D1107" s="5"/>
      <c r="E1107" s="5"/>
      <c r="F1107" s="5"/>
      <c r="G1107" s="5"/>
      <c r="H1107" s="5"/>
      <c r="I1107" s="29"/>
      <c r="J1107" s="20"/>
      <c r="K1107" s="20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</row>
    <row r="1108" spans="1:154" ht="15">
      <c r="A1108" s="5"/>
      <c r="B1108" s="5"/>
      <c r="C1108" s="5"/>
      <c r="D1108" s="5"/>
      <c r="E1108" s="5"/>
      <c r="F1108" s="5"/>
      <c r="G1108" s="5"/>
      <c r="H1108" s="5"/>
      <c r="I1108" s="29"/>
      <c r="J1108" s="20"/>
      <c r="K1108" s="20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</row>
    <row r="1109" spans="1:154" ht="15">
      <c r="A1109" s="5"/>
      <c r="B1109" s="5"/>
      <c r="C1109" s="5"/>
      <c r="D1109" s="5"/>
      <c r="E1109" s="5"/>
      <c r="F1109" s="5"/>
      <c r="G1109" s="5"/>
      <c r="H1109" s="5"/>
      <c r="I1109" s="29"/>
      <c r="J1109" s="20"/>
      <c r="K1109" s="20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</row>
    <row r="1110" spans="1:154" ht="15">
      <c r="A1110" s="5"/>
      <c r="B1110" s="5"/>
      <c r="C1110" s="5"/>
      <c r="D1110" s="5"/>
      <c r="E1110" s="5"/>
      <c r="F1110" s="5"/>
      <c r="G1110" s="5"/>
      <c r="H1110" s="5"/>
      <c r="I1110" s="29"/>
      <c r="J1110" s="20"/>
      <c r="K1110" s="20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</row>
    <row r="1111" spans="1:154" ht="15">
      <c r="A1111" s="5"/>
      <c r="B1111" s="5"/>
      <c r="C1111" s="5"/>
      <c r="D1111" s="5"/>
      <c r="E1111" s="5"/>
      <c r="F1111" s="5"/>
      <c r="G1111" s="5"/>
      <c r="H1111" s="5"/>
      <c r="I1111" s="29"/>
      <c r="J1111" s="20"/>
      <c r="K1111" s="20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</row>
    <row r="1112" spans="1:154" ht="15">
      <c r="A1112" s="5"/>
      <c r="B1112" s="5"/>
      <c r="C1112" s="5"/>
      <c r="D1112" s="5"/>
      <c r="E1112" s="5"/>
      <c r="F1112" s="5"/>
      <c r="G1112" s="5"/>
      <c r="H1112" s="5"/>
      <c r="I1112" s="29"/>
      <c r="J1112" s="20"/>
      <c r="K1112" s="20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</row>
    <row r="1113" spans="1:154" ht="15">
      <c r="A1113" s="5"/>
      <c r="B1113" s="5"/>
      <c r="C1113" s="5"/>
      <c r="D1113" s="5"/>
      <c r="E1113" s="5"/>
      <c r="F1113" s="5"/>
      <c r="G1113" s="5"/>
      <c r="H1113" s="5"/>
      <c r="I1113" s="29"/>
      <c r="J1113" s="20"/>
      <c r="K1113" s="20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</row>
    <row r="1114" spans="1:154" ht="15">
      <c r="A1114" s="5"/>
      <c r="B1114" s="5"/>
      <c r="C1114" s="5"/>
      <c r="D1114" s="5"/>
      <c r="E1114" s="5"/>
      <c r="F1114" s="5"/>
      <c r="G1114" s="5"/>
      <c r="H1114" s="5"/>
      <c r="I1114" s="29"/>
      <c r="J1114" s="20"/>
      <c r="K1114" s="20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</row>
    <row r="1115" spans="1:154" ht="15">
      <c r="A1115" s="5"/>
      <c r="B1115" s="5"/>
      <c r="C1115" s="5"/>
      <c r="D1115" s="5"/>
      <c r="E1115" s="5"/>
      <c r="F1115" s="5"/>
      <c r="G1115" s="5"/>
      <c r="H1115" s="5"/>
      <c r="I1115" s="29"/>
      <c r="J1115" s="20"/>
      <c r="K1115" s="20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  <c r="EV1115" s="5"/>
      <c r="EW1115" s="5"/>
      <c r="EX1115" s="5"/>
    </row>
    <row r="1116" spans="1:154" ht="15">
      <c r="A1116" s="5"/>
      <c r="B1116" s="5"/>
      <c r="C1116" s="5"/>
      <c r="D1116" s="5"/>
      <c r="E1116" s="5"/>
      <c r="F1116" s="5"/>
      <c r="G1116" s="5"/>
      <c r="H1116" s="5"/>
      <c r="I1116" s="29"/>
      <c r="J1116" s="20"/>
      <c r="K1116" s="20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  <c r="EK1116" s="5"/>
      <c r="EL1116" s="5"/>
      <c r="EM1116" s="5"/>
      <c r="EN1116" s="5"/>
      <c r="EO1116" s="5"/>
      <c r="EP1116" s="5"/>
      <c r="EQ1116" s="5"/>
      <c r="ER1116" s="5"/>
      <c r="ES1116" s="5"/>
      <c r="ET1116" s="5"/>
      <c r="EU1116" s="5"/>
      <c r="EV1116" s="5"/>
      <c r="EW1116" s="5"/>
      <c r="EX1116" s="5"/>
    </row>
    <row r="1117" spans="1:154" ht="15">
      <c r="A1117" s="5"/>
      <c r="B1117" s="5"/>
      <c r="C1117" s="5"/>
      <c r="D1117" s="5"/>
      <c r="E1117" s="5"/>
      <c r="F1117" s="5"/>
      <c r="G1117" s="5"/>
      <c r="H1117" s="5"/>
      <c r="I1117" s="29"/>
      <c r="J1117" s="20"/>
      <c r="K1117" s="20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  <c r="EK1117" s="5"/>
      <c r="EL1117" s="5"/>
      <c r="EM1117" s="5"/>
      <c r="EN1117" s="5"/>
      <c r="EO1117" s="5"/>
      <c r="EP1117" s="5"/>
      <c r="EQ1117" s="5"/>
      <c r="ER1117" s="5"/>
      <c r="ES1117" s="5"/>
      <c r="ET1117" s="5"/>
      <c r="EU1117" s="5"/>
      <c r="EV1117" s="5"/>
      <c r="EW1117" s="5"/>
      <c r="EX1117" s="5"/>
    </row>
    <row r="1118" spans="1:154" ht="15">
      <c r="A1118" s="5"/>
      <c r="B1118" s="5"/>
      <c r="C1118" s="5"/>
      <c r="D1118" s="5"/>
      <c r="E1118" s="5"/>
      <c r="F1118" s="5"/>
      <c r="G1118" s="5"/>
      <c r="H1118" s="5"/>
      <c r="I1118" s="29"/>
      <c r="J1118" s="20"/>
      <c r="K1118" s="20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  <c r="EK1118" s="5"/>
      <c r="EL1118" s="5"/>
      <c r="EM1118" s="5"/>
      <c r="EN1118" s="5"/>
      <c r="EO1118" s="5"/>
      <c r="EP1118" s="5"/>
      <c r="EQ1118" s="5"/>
      <c r="ER1118" s="5"/>
      <c r="ES1118" s="5"/>
      <c r="ET1118" s="5"/>
      <c r="EU1118" s="5"/>
      <c r="EV1118" s="5"/>
      <c r="EW1118" s="5"/>
      <c r="EX1118" s="5"/>
    </row>
    <row r="1119" spans="1:154" ht="15">
      <c r="A1119" s="5"/>
      <c r="B1119" s="5"/>
      <c r="C1119" s="5"/>
      <c r="D1119" s="5"/>
      <c r="E1119" s="5"/>
      <c r="F1119" s="5"/>
      <c r="G1119" s="5"/>
      <c r="H1119" s="5"/>
      <c r="I1119" s="29"/>
      <c r="J1119" s="20"/>
      <c r="K1119" s="20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  <c r="EV1119" s="5"/>
      <c r="EW1119" s="5"/>
      <c r="EX1119" s="5"/>
    </row>
    <row r="1120" spans="1:154" ht="15">
      <c r="A1120" s="5"/>
      <c r="B1120" s="5"/>
      <c r="C1120" s="5"/>
      <c r="D1120" s="5"/>
      <c r="E1120" s="5"/>
      <c r="F1120" s="5"/>
      <c r="G1120" s="5"/>
      <c r="H1120" s="5"/>
      <c r="I1120" s="29"/>
      <c r="J1120" s="20"/>
      <c r="K1120" s="20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</row>
    <row r="1121" spans="1:154" ht="15">
      <c r="A1121" s="5"/>
      <c r="B1121" s="5"/>
      <c r="C1121" s="5"/>
      <c r="D1121" s="5"/>
      <c r="E1121" s="5"/>
      <c r="F1121" s="5"/>
      <c r="G1121" s="5"/>
      <c r="H1121" s="5"/>
      <c r="I1121" s="29"/>
      <c r="J1121" s="20"/>
      <c r="K1121" s="20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</row>
    <row r="1122" spans="1:154" ht="15">
      <c r="A1122" s="5"/>
      <c r="B1122" s="5"/>
      <c r="C1122" s="5"/>
      <c r="D1122" s="5"/>
      <c r="E1122" s="5"/>
      <c r="F1122" s="5"/>
      <c r="G1122" s="5"/>
      <c r="H1122" s="5"/>
      <c r="I1122" s="29"/>
      <c r="J1122" s="20"/>
      <c r="K1122" s="20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</row>
    <row r="1123" spans="1:154" ht="15">
      <c r="A1123" s="5"/>
      <c r="B1123" s="5"/>
      <c r="C1123" s="5"/>
      <c r="D1123" s="5"/>
      <c r="E1123" s="5"/>
      <c r="F1123" s="5"/>
      <c r="G1123" s="5"/>
      <c r="H1123" s="5"/>
      <c r="I1123" s="29"/>
      <c r="J1123" s="20"/>
      <c r="K1123" s="20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</row>
    <row r="1124" spans="1:154" ht="15">
      <c r="A1124" s="5"/>
      <c r="B1124" s="5"/>
      <c r="C1124" s="5"/>
      <c r="D1124" s="5"/>
      <c r="E1124" s="5"/>
      <c r="F1124" s="5"/>
      <c r="G1124" s="5"/>
      <c r="H1124" s="5"/>
      <c r="I1124" s="29"/>
      <c r="J1124" s="20"/>
      <c r="K1124" s="20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</row>
    <row r="1125" spans="1:154" ht="15">
      <c r="A1125" s="5"/>
      <c r="B1125" s="5"/>
      <c r="C1125" s="5"/>
      <c r="D1125" s="5"/>
      <c r="E1125" s="5"/>
      <c r="F1125" s="5"/>
      <c r="G1125" s="5"/>
      <c r="H1125" s="5"/>
      <c r="I1125" s="29"/>
      <c r="J1125" s="20"/>
      <c r="K1125" s="20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</row>
    <row r="1126" spans="1:154" ht="15">
      <c r="A1126" s="5"/>
      <c r="B1126" s="5"/>
      <c r="C1126" s="5"/>
      <c r="D1126" s="5"/>
      <c r="E1126" s="5"/>
      <c r="F1126" s="5"/>
      <c r="G1126" s="5"/>
      <c r="H1126" s="5"/>
      <c r="I1126" s="29"/>
      <c r="J1126" s="20"/>
      <c r="K1126" s="20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</row>
    <row r="1127" spans="1:154" ht="15">
      <c r="A1127" s="5"/>
      <c r="B1127" s="5"/>
      <c r="C1127" s="5"/>
      <c r="D1127" s="5"/>
      <c r="E1127" s="5"/>
      <c r="F1127" s="5"/>
      <c r="G1127" s="5"/>
      <c r="H1127" s="5"/>
      <c r="I1127" s="29"/>
      <c r="J1127" s="20"/>
      <c r="K1127" s="20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</row>
    <row r="1128" spans="1:154" ht="15">
      <c r="A1128" s="5"/>
      <c r="B1128" s="5"/>
      <c r="C1128" s="5"/>
      <c r="D1128" s="5"/>
      <c r="E1128" s="5"/>
      <c r="F1128" s="5"/>
      <c r="G1128" s="5"/>
      <c r="H1128" s="5"/>
      <c r="I1128" s="29"/>
      <c r="J1128" s="20"/>
      <c r="K1128" s="20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</row>
    <row r="1129" spans="1:154" ht="15">
      <c r="A1129" s="5"/>
      <c r="B1129" s="5"/>
      <c r="C1129" s="5"/>
      <c r="D1129" s="5"/>
      <c r="E1129" s="5"/>
      <c r="F1129" s="5"/>
      <c r="G1129" s="5"/>
      <c r="H1129" s="5"/>
      <c r="I1129" s="29"/>
      <c r="J1129" s="20"/>
      <c r="K1129" s="20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</row>
    <row r="1130" spans="1:154" ht="15">
      <c r="A1130" s="5"/>
      <c r="B1130" s="5"/>
      <c r="C1130" s="5"/>
      <c r="D1130" s="5"/>
      <c r="E1130" s="5"/>
      <c r="F1130" s="5"/>
      <c r="G1130" s="5"/>
      <c r="H1130" s="5"/>
      <c r="I1130" s="29"/>
      <c r="J1130" s="20"/>
      <c r="K1130" s="20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  <c r="EV1130" s="5"/>
      <c r="EW1130" s="5"/>
      <c r="EX1130" s="5"/>
    </row>
    <row r="1131" spans="1:154" ht="15">
      <c r="A1131" s="5"/>
      <c r="B1131" s="5"/>
      <c r="C1131" s="5"/>
      <c r="D1131" s="5"/>
      <c r="E1131" s="5"/>
      <c r="F1131" s="5"/>
      <c r="G1131" s="5"/>
      <c r="H1131" s="5"/>
      <c r="I1131" s="29"/>
      <c r="J1131" s="20"/>
      <c r="K1131" s="20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</row>
    <row r="1132" spans="1:154" ht="15">
      <c r="A1132" s="5"/>
      <c r="B1132" s="5"/>
      <c r="C1132" s="5"/>
      <c r="D1132" s="5"/>
      <c r="E1132" s="5"/>
      <c r="F1132" s="5"/>
      <c r="G1132" s="5"/>
      <c r="H1132" s="5"/>
      <c r="I1132" s="29"/>
      <c r="J1132" s="20"/>
      <c r="K1132" s="20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</row>
    <row r="1133" spans="1:154" ht="15">
      <c r="A1133" s="5"/>
      <c r="B1133" s="5"/>
      <c r="C1133" s="5"/>
      <c r="D1133" s="5"/>
      <c r="E1133" s="5"/>
      <c r="F1133" s="5"/>
      <c r="G1133" s="5"/>
      <c r="H1133" s="5"/>
      <c r="I1133" s="29"/>
      <c r="J1133" s="20"/>
      <c r="K1133" s="20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</row>
    <row r="1134" spans="1:154" ht="15">
      <c r="A1134" s="5"/>
      <c r="B1134" s="5"/>
      <c r="C1134" s="5"/>
      <c r="D1134" s="5"/>
      <c r="E1134" s="5"/>
      <c r="F1134" s="5"/>
      <c r="G1134" s="5"/>
      <c r="H1134" s="5"/>
      <c r="I1134" s="29"/>
      <c r="J1134" s="20"/>
      <c r="K1134" s="20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</row>
    <row r="1135" spans="1:154" ht="15">
      <c r="A1135" s="5"/>
      <c r="B1135" s="5"/>
      <c r="C1135" s="5"/>
      <c r="D1135" s="5"/>
      <c r="E1135" s="5"/>
      <c r="F1135" s="5"/>
      <c r="G1135" s="5"/>
      <c r="H1135" s="5"/>
      <c r="I1135" s="29"/>
      <c r="J1135" s="20"/>
      <c r="K1135" s="20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</row>
    <row r="1136" spans="1:154" ht="15">
      <c r="A1136" s="5"/>
      <c r="B1136" s="5"/>
      <c r="C1136" s="5"/>
      <c r="D1136" s="5"/>
      <c r="E1136" s="5"/>
      <c r="F1136" s="5"/>
      <c r="G1136" s="5"/>
      <c r="H1136" s="5"/>
      <c r="I1136" s="29"/>
      <c r="J1136" s="20"/>
      <c r="K1136" s="20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  <c r="EV1136" s="5"/>
      <c r="EW1136" s="5"/>
      <c r="EX1136" s="5"/>
    </row>
    <row r="1137" spans="1:154" ht="15">
      <c r="A1137" s="5"/>
      <c r="B1137" s="5"/>
      <c r="C1137" s="5"/>
      <c r="D1137" s="5"/>
      <c r="E1137" s="5"/>
      <c r="F1137" s="5"/>
      <c r="G1137" s="5"/>
      <c r="H1137" s="5"/>
      <c r="I1137" s="29"/>
      <c r="J1137" s="20"/>
      <c r="K1137" s="20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  <c r="EV1137" s="5"/>
      <c r="EW1137" s="5"/>
      <c r="EX1137" s="5"/>
    </row>
    <row r="1138" spans="1:154" ht="15">
      <c r="A1138" s="5"/>
      <c r="B1138" s="5"/>
      <c r="C1138" s="5"/>
      <c r="D1138" s="5"/>
      <c r="E1138" s="5"/>
      <c r="F1138" s="5"/>
      <c r="G1138" s="5"/>
      <c r="H1138" s="5"/>
      <c r="I1138" s="29"/>
      <c r="J1138" s="20"/>
      <c r="K1138" s="20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  <c r="EK1138" s="5"/>
      <c r="EL1138" s="5"/>
      <c r="EM1138" s="5"/>
      <c r="EN1138" s="5"/>
      <c r="EO1138" s="5"/>
      <c r="EP1138" s="5"/>
      <c r="EQ1138" s="5"/>
      <c r="ER1138" s="5"/>
      <c r="ES1138" s="5"/>
      <c r="ET1138" s="5"/>
      <c r="EU1138" s="5"/>
      <c r="EV1138" s="5"/>
      <c r="EW1138" s="5"/>
      <c r="EX1138" s="5"/>
    </row>
    <row r="1139" spans="1:154" ht="15">
      <c r="A1139" s="5"/>
      <c r="B1139" s="5"/>
      <c r="C1139" s="5"/>
      <c r="D1139" s="5"/>
      <c r="E1139" s="5"/>
      <c r="F1139" s="5"/>
      <c r="G1139" s="5"/>
      <c r="H1139" s="5"/>
      <c r="I1139" s="29"/>
      <c r="J1139" s="20"/>
      <c r="K1139" s="20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  <c r="EK1139" s="5"/>
      <c r="EL1139" s="5"/>
      <c r="EM1139" s="5"/>
      <c r="EN1139" s="5"/>
      <c r="EO1139" s="5"/>
      <c r="EP1139" s="5"/>
      <c r="EQ1139" s="5"/>
      <c r="ER1139" s="5"/>
      <c r="ES1139" s="5"/>
      <c r="ET1139" s="5"/>
      <c r="EU1139" s="5"/>
      <c r="EV1139" s="5"/>
      <c r="EW1139" s="5"/>
      <c r="EX1139" s="5"/>
    </row>
    <row r="1140" spans="1:154" ht="15">
      <c r="A1140" s="5"/>
      <c r="B1140" s="5"/>
      <c r="C1140" s="5"/>
      <c r="D1140" s="5"/>
      <c r="E1140" s="5"/>
      <c r="F1140" s="5"/>
      <c r="G1140" s="5"/>
      <c r="H1140" s="5"/>
      <c r="I1140" s="29"/>
      <c r="J1140" s="20"/>
      <c r="K1140" s="20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  <c r="EK1140" s="5"/>
      <c r="EL1140" s="5"/>
      <c r="EM1140" s="5"/>
      <c r="EN1140" s="5"/>
      <c r="EO1140" s="5"/>
      <c r="EP1140" s="5"/>
      <c r="EQ1140" s="5"/>
      <c r="ER1140" s="5"/>
      <c r="ES1140" s="5"/>
      <c r="ET1140" s="5"/>
      <c r="EU1140" s="5"/>
      <c r="EV1140" s="5"/>
      <c r="EW1140" s="5"/>
      <c r="EX1140" s="5"/>
    </row>
    <row r="1141" spans="1:154" ht="15">
      <c r="A1141" s="5"/>
      <c r="B1141" s="5"/>
      <c r="C1141" s="5"/>
      <c r="D1141" s="5"/>
      <c r="E1141" s="5"/>
      <c r="F1141" s="5"/>
      <c r="G1141" s="5"/>
      <c r="H1141" s="5"/>
      <c r="I1141" s="29"/>
      <c r="J1141" s="20"/>
      <c r="K1141" s="20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  <c r="DX1141" s="5"/>
      <c r="DY1141" s="5"/>
      <c r="DZ1141" s="5"/>
      <c r="EA1141" s="5"/>
      <c r="EB1141" s="5"/>
      <c r="EC1141" s="5"/>
      <c r="ED1141" s="5"/>
      <c r="EE1141" s="5"/>
      <c r="EF1141" s="5"/>
      <c r="EG1141" s="5"/>
      <c r="EH1141" s="5"/>
      <c r="EI1141" s="5"/>
      <c r="EJ1141" s="5"/>
      <c r="EK1141" s="5"/>
      <c r="EL1141" s="5"/>
      <c r="EM1141" s="5"/>
      <c r="EN1141" s="5"/>
      <c r="EO1141" s="5"/>
      <c r="EP1141" s="5"/>
      <c r="EQ1141" s="5"/>
      <c r="ER1141" s="5"/>
      <c r="ES1141" s="5"/>
      <c r="ET1141" s="5"/>
      <c r="EU1141" s="5"/>
      <c r="EV1141" s="5"/>
      <c r="EW1141" s="5"/>
      <c r="EX1141" s="5"/>
    </row>
    <row r="1142" spans="1:154" ht="15">
      <c r="A1142" s="5"/>
      <c r="B1142" s="5"/>
      <c r="C1142" s="5"/>
      <c r="D1142" s="5"/>
      <c r="E1142" s="5"/>
      <c r="F1142" s="5"/>
      <c r="G1142" s="5"/>
      <c r="H1142" s="5"/>
      <c r="I1142" s="29"/>
      <c r="J1142" s="20"/>
      <c r="K1142" s="20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  <c r="DX1142" s="5"/>
      <c r="DY1142" s="5"/>
      <c r="DZ1142" s="5"/>
      <c r="EA1142" s="5"/>
      <c r="EB1142" s="5"/>
      <c r="EC1142" s="5"/>
      <c r="ED1142" s="5"/>
      <c r="EE1142" s="5"/>
      <c r="EF1142" s="5"/>
      <c r="EG1142" s="5"/>
      <c r="EH1142" s="5"/>
      <c r="EI1142" s="5"/>
      <c r="EJ1142" s="5"/>
      <c r="EK1142" s="5"/>
      <c r="EL1142" s="5"/>
      <c r="EM1142" s="5"/>
      <c r="EN1142" s="5"/>
      <c r="EO1142" s="5"/>
      <c r="EP1142" s="5"/>
      <c r="EQ1142" s="5"/>
      <c r="ER1142" s="5"/>
      <c r="ES1142" s="5"/>
      <c r="ET1142" s="5"/>
      <c r="EU1142" s="5"/>
      <c r="EV1142" s="5"/>
      <c r="EW1142" s="5"/>
      <c r="EX1142" s="5"/>
    </row>
    <row r="1143" spans="1:154" ht="15">
      <c r="A1143" s="5"/>
      <c r="B1143" s="5"/>
      <c r="C1143" s="5"/>
      <c r="D1143" s="5"/>
      <c r="E1143" s="5"/>
      <c r="F1143" s="5"/>
      <c r="G1143" s="5"/>
      <c r="H1143" s="5"/>
      <c r="I1143" s="29"/>
      <c r="J1143" s="20"/>
      <c r="K1143" s="20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  <c r="DX1143" s="5"/>
      <c r="DY1143" s="5"/>
      <c r="DZ1143" s="5"/>
      <c r="EA1143" s="5"/>
      <c r="EB1143" s="5"/>
      <c r="EC1143" s="5"/>
      <c r="ED1143" s="5"/>
      <c r="EE1143" s="5"/>
      <c r="EF1143" s="5"/>
      <c r="EG1143" s="5"/>
      <c r="EH1143" s="5"/>
      <c r="EI1143" s="5"/>
      <c r="EJ1143" s="5"/>
      <c r="EK1143" s="5"/>
      <c r="EL1143" s="5"/>
      <c r="EM1143" s="5"/>
      <c r="EN1143" s="5"/>
      <c r="EO1143" s="5"/>
      <c r="EP1143" s="5"/>
      <c r="EQ1143" s="5"/>
      <c r="ER1143" s="5"/>
      <c r="ES1143" s="5"/>
      <c r="ET1143" s="5"/>
      <c r="EU1143" s="5"/>
      <c r="EV1143" s="5"/>
      <c r="EW1143" s="5"/>
      <c r="EX1143" s="5"/>
    </row>
    <row r="1144" spans="1:154" ht="15">
      <c r="A1144" s="5"/>
      <c r="B1144" s="5"/>
      <c r="C1144" s="5"/>
      <c r="D1144" s="5"/>
      <c r="E1144" s="5"/>
      <c r="F1144" s="5"/>
      <c r="G1144" s="5"/>
      <c r="H1144" s="5"/>
      <c r="I1144" s="29"/>
      <c r="J1144" s="20"/>
      <c r="K1144" s="20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  <c r="DX1144" s="5"/>
      <c r="DY1144" s="5"/>
      <c r="DZ1144" s="5"/>
      <c r="EA1144" s="5"/>
      <c r="EB1144" s="5"/>
      <c r="EC1144" s="5"/>
      <c r="ED1144" s="5"/>
      <c r="EE1144" s="5"/>
      <c r="EF1144" s="5"/>
      <c r="EG1144" s="5"/>
      <c r="EH1144" s="5"/>
      <c r="EI1144" s="5"/>
      <c r="EJ1144" s="5"/>
      <c r="EK1144" s="5"/>
      <c r="EL1144" s="5"/>
      <c r="EM1144" s="5"/>
      <c r="EN1144" s="5"/>
      <c r="EO1144" s="5"/>
      <c r="EP1144" s="5"/>
      <c r="EQ1144" s="5"/>
      <c r="ER1144" s="5"/>
      <c r="ES1144" s="5"/>
      <c r="ET1144" s="5"/>
      <c r="EU1144" s="5"/>
      <c r="EV1144" s="5"/>
      <c r="EW1144" s="5"/>
      <c r="EX1144" s="5"/>
    </row>
    <row r="1145" spans="1:154" ht="15">
      <c r="A1145" s="5"/>
      <c r="B1145" s="5"/>
      <c r="C1145" s="5"/>
      <c r="D1145" s="5"/>
      <c r="E1145" s="5"/>
      <c r="F1145" s="5"/>
      <c r="G1145" s="5"/>
      <c r="H1145" s="5"/>
      <c r="I1145" s="29"/>
      <c r="J1145" s="20"/>
      <c r="K1145" s="20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  <c r="DX1145" s="5"/>
      <c r="DY1145" s="5"/>
      <c r="DZ1145" s="5"/>
      <c r="EA1145" s="5"/>
      <c r="EB1145" s="5"/>
      <c r="EC1145" s="5"/>
      <c r="ED1145" s="5"/>
      <c r="EE1145" s="5"/>
      <c r="EF1145" s="5"/>
      <c r="EG1145" s="5"/>
      <c r="EH1145" s="5"/>
      <c r="EI1145" s="5"/>
      <c r="EJ1145" s="5"/>
      <c r="EK1145" s="5"/>
      <c r="EL1145" s="5"/>
      <c r="EM1145" s="5"/>
      <c r="EN1145" s="5"/>
      <c r="EO1145" s="5"/>
      <c r="EP1145" s="5"/>
      <c r="EQ1145" s="5"/>
      <c r="ER1145" s="5"/>
      <c r="ES1145" s="5"/>
      <c r="ET1145" s="5"/>
      <c r="EU1145" s="5"/>
      <c r="EV1145" s="5"/>
      <c r="EW1145" s="5"/>
      <c r="EX1145" s="5"/>
    </row>
    <row r="1146" spans="1:154" ht="15">
      <c r="A1146" s="5"/>
      <c r="B1146" s="5"/>
      <c r="C1146" s="5"/>
      <c r="D1146" s="5"/>
      <c r="E1146" s="5"/>
      <c r="F1146" s="5"/>
      <c r="G1146" s="5"/>
      <c r="H1146" s="5"/>
      <c r="I1146" s="29"/>
      <c r="J1146" s="20"/>
      <c r="K1146" s="20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  <c r="DX1146" s="5"/>
      <c r="DY1146" s="5"/>
      <c r="DZ1146" s="5"/>
      <c r="EA1146" s="5"/>
      <c r="EB1146" s="5"/>
      <c r="EC1146" s="5"/>
      <c r="ED1146" s="5"/>
      <c r="EE1146" s="5"/>
      <c r="EF1146" s="5"/>
      <c r="EG1146" s="5"/>
      <c r="EH1146" s="5"/>
      <c r="EI1146" s="5"/>
      <c r="EJ1146" s="5"/>
      <c r="EK1146" s="5"/>
      <c r="EL1146" s="5"/>
      <c r="EM1146" s="5"/>
      <c r="EN1146" s="5"/>
      <c r="EO1146" s="5"/>
      <c r="EP1146" s="5"/>
      <c r="EQ1146" s="5"/>
      <c r="ER1146" s="5"/>
      <c r="ES1146" s="5"/>
      <c r="ET1146" s="5"/>
      <c r="EU1146" s="5"/>
      <c r="EV1146" s="5"/>
      <c r="EW1146" s="5"/>
      <c r="EX1146" s="5"/>
    </row>
    <row r="1147" spans="1:154" ht="15">
      <c r="A1147" s="5"/>
      <c r="B1147" s="5"/>
      <c r="C1147" s="5"/>
      <c r="D1147" s="5"/>
      <c r="E1147" s="5"/>
      <c r="F1147" s="5"/>
      <c r="G1147" s="5"/>
      <c r="H1147" s="5"/>
      <c r="I1147" s="29"/>
      <c r="J1147" s="20"/>
      <c r="K1147" s="20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  <c r="DX1147" s="5"/>
      <c r="DY1147" s="5"/>
      <c r="DZ1147" s="5"/>
      <c r="EA1147" s="5"/>
      <c r="EB1147" s="5"/>
      <c r="EC1147" s="5"/>
      <c r="ED1147" s="5"/>
      <c r="EE1147" s="5"/>
      <c r="EF1147" s="5"/>
      <c r="EG1147" s="5"/>
      <c r="EH1147" s="5"/>
      <c r="EI1147" s="5"/>
      <c r="EJ1147" s="5"/>
      <c r="EK1147" s="5"/>
      <c r="EL1147" s="5"/>
      <c r="EM1147" s="5"/>
      <c r="EN1147" s="5"/>
      <c r="EO1147" s="5"/>
      <c r="EP1147" s="5"/>
      <c r="EQ1147" s="5"/>
      <c r="ER1147" s="5"/>
      <c r="ES1147" s="5"/>
      <c r="ET1147" s="5"/>
      <c r="EU1147" s="5"/>
      <c r="EV1147" s="5"/>
      <c r="EW1147" s="5"/>
      <c r="EX1147" s="5"/>
    </row>
    <row r="1148" spans="1:154" ht="15">
      <c r="A1148" s="5"/>
      <c r="B1148" s="5"/>
      <c r="C1148" s="5"/>
      <c r="D1148" s="5"/>
      <c r="E1148" s="5"/>
      <c r="F1148" s="5"/>
      <c r="G1148" s="5"/>
      <c r="H1148" s="5"/>
      <c r="I1148" s="29"/>
      <c r="J1148" s="20"/>
      <c r="K1148" s="20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  <c r="DY1148" s="5"/>
      <c r="DZ1148" s="5"/>
      <c r="EA1148" s="5"/>
      <c r="EB1148" s="5"/>
      <c r="EC1148" s="5"/>
      <c r="ED1148" s="5"/>
      <c r="EE1148" s="5"/>
      <c r="EF1148" s="5"/>
      <c r="EG1148" s="5"/>
      <c r="EH1148" s="5"/>
      <c r="EI1148" s="5"/>
      <c r="EJ1148" s="5"/>
      <c r="EK1148" s="5"/>
      <c r="EL1148" s="5"/>
      <c r="EM1148" s="5"/>
      <c r="EN1148" s="5"/>
      <c r="EO1148" s="5"/>
      <c r="EP1148" s="5"/>
      <c r="EQ1148" s="5"/>
      <c r="ER1148" s="5"/>
      <c r="ES1148" s="5"/>
      <c r="ET1148" s="5"/>
      <c r="EU1148" s="5"/>
      <c r="EV1148" s="5"/>
      <c r="EW1148" s="5"/>
      <c r="EX1148" s="5"/>
    </row>
    <row r="1149" spans="1:154" ht="15">
      <c r="A1149" s="5"/>
      <c r="B1149" s="5"/>
      <c r="C1149" s="5"/>
      <c r="D1149" s="5"/>
      <c r="E1149" s="5"/>
      <c r="F1149" s="5"/>
      <c r="G1149" s="5"/>
      <c r="H1149" s="5"/>
      <c r="I1149" s="29"/>
      <c r="J1149" s="20"/>
      <c r="K1149" s="20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  <c r="DY1149" s="5"/>
      <c r="DZ1149" s="5"/>
      <c r="EA1149" s="5"/>
      <c r="EB1149" s="5"/>
      <c r="EC1149" s="5"/>
      <c r="ED1149" s="5"/>
      <c r="EE1149" s="5"/>
      <c r="EF1149" s="5"/>
      <c r="EG1149" s="5"/>
      <c r="EH1149" s="5"/>
      <c r="EI1149" s="5"/>
      <c r="EJ1149" s="5"/>
      <c r="EK1149" s="5"/>
      <c r="EL1149" s="5"/>
      <c r="EM1149" s="5"/>
      <c r="EN1149" s="5"/>
      <c r="EO1149" s="5"/>
      <c r="EP1149" s="5"/>
      <c r="EQ1149" s="5"/>
      <c r="ER1149" s="5"/>
      <c r="ES1149" s="5"/>
      <c r="ET1149" s="5"/>
      <c r="EU1149" s="5"/>
      <c r="EV1149" s="5"/>
      <c r="EW1149" s="5"/>
      <c r="EX1149" s="5"/>
    </row>
    <row r="1150" spans="1:154" ht="15">
      <c r="A1150" s="5"/>
      <c r="B1150" s="5"/>
      <c r="C1150" s="5"/>
      <c r="D1150" s="5"/>
      <c r="E1150" s="5"/>
      <c r="F1150" s="5"/>
      <c r="G1150" s="5"/>
      <c r="H1150" s="5"/>
      <c r="I1150" s="29"/>
      <c r="J1150" s="20"/>
      <c r="K1150" s="20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  <c r="EB1150" s="5"/>
      <c r="EC1150" s="5"/>
      <c r="ED1150" s="5"/>
      <c r="EE1150" s="5"/>
      <c r="EF1150" s="5"/>
      <c r="EG1150" s="5"/>
      <c r="EH1150" s="5"/>
      <c r="EI1150" s="5"/>
      <c r="EJ1150" s="5"/>
      <c r="EK1150" s="5"/>
      <c r="EL1150" s="5"/>
      <c r="EM1150" s="5"/>
      <c r="EN1150" s="5"/>
      <c r="EO1150" s="5"/>
      <c r="EP1150" s="5"/>
      <c r="EQ1150" s="5"/>
      <c r="ER1150" s="5"/>
      <c r="ES1150" s="5"/>
      <c r="ET1150" s="5"/>
      <c r="EU1150" s="5"/>
      <c r="EV1150" s="5"/>
      <c r="EW1150" s="5"/>
      <c r="EX1150" s="5"/>
    </row>
    <row r="1151" spans="1:154" ht="15">
      <c r="A1151" s="5"/>
      <c r="B1151" s="5"/>
      <c r="C1151" s="5"/>
      <c r="D1151" s="5"/>
      <c r="E1151" s="5"/>
      <c r="F1151" s="5"/>
      <c r="G1151" s="5"/>
      <c r="H1151" s="5"/>
      <c r="I1151" s="29"/>
      <c r="J1151" s="20"/>
      <c r="K1151" s="20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  <c r="DY1151" s="5"/>
      <c r="DZ1151" s="5"/>
      <c r="EA1151" s="5"/>
      <c r="EB1151" s="5"/>
      <c r="EC1151" s="5"/>
      <c r="ED1151" s="5"/>
      <c r="EE1151" s="5"/>
      <c r="EF1151" s="5"/>
      <c r="EG1151" s="5"/>
      <c r="EH1151" s="5"/>
      <c r="EI1151" s="5"/>
      <c r="EJ1151" s="5"/>
      <c r="EK1151" s="5"/>
      <c r="EL1151" s="5"/>
      <c r="EM1151" s="5"/>
      <c r="EN1151" s="5"/>
      <c r="EO1151" s="5"/>
      <c r="EP1151" s="5"/>
      <c r="EQ1151" s="5"/>
      <c r="ER1151" s="5"/>
      <c r="ES1151" s="5"/>
      <c r="ET1151" s="5"/>
      <c r="EU1151" s="5"/>
      <c r="EV1151" s="5"/>
      <c r="EW1151" s="5"/>
      <c r="EX1151" s="5"/>
    </row>
    <row r="1152" spans="1:154" ht="15">
      <c r="A1152" s="5"/>
      <c r="B1152" s="5"/>
      <c r="C1152" s="5"/>
      <c r="D1152" s="5"/>
      <c r="E1152" s="5"/>
      <c r="F1152" s="5"/>
      <c r="G1152" s="5"/>
      <c r="H1152" s="5"/>
      <c r="I1152" s="29"/>
      <c r="J1152" s="20"/>
      <c r="K1152" s="20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  <c r="EK1152" s="5"/>
      <c r="EL1152" s="5"/>
      <c r="EM1152" s="5"/>
      <c r="EN1152" s="5"/>
      <c r="EO1152" s="5"/>
      <c r="EP1152" s="5"/>
      <c r="EQ1152" s="5"/>
      <c r="ER1152" s="5"/>
      <c r="ES1152" s="5"/>
      <c r="ET1152" s="5"/>
      <c r="EU1152" s="5"/>
      <c r="EV1152" s="5"/>
      <c r="EW1152" s="5"/>
      <c r="EX1152" s="5"/>
    </row>
    <row r="1153" spans="1:154" ht="15">
      <c r="A1153" s="5"/>
      <c r="B1153" s="5"/>
      <c r="C1153" s="5"/>
      <c r="D1153" s="5"/>
      <c r="E1153" s="5"/>
      <c r="F1153" s="5"/>
      <c r="G1153" s="5"/>
      <c r="H1153" s="5"/>
      <c r="I1153" s="29"/>
      <c r="J1153" s="20"/>
      <c r="K1153" s="20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  <c r="EB1153" s="5"/>
      <c r="EC1153" s="5"/>
      <c r="ED1153" s="5"/>
      <c r="EE1153" s="5"/>
      <c r="EF1153" s="5"/>
      <c r="EG1153" s="5"/>
      <c r="EH1153" s="5"/>
      <c r="EI1153" s="5"/>
      <c r="EJ1153" s="5"/>
      <c r="EK1153" s="5"/>
      <c r="EL1153" s="5"/>
      <c r="EM1153" s="5"/>
      <c r="EN1153" s="5"/>
      <c r="EO1153" s="5"/>
      <c r="EP1153" s="5"/>
      <c r="EQ1153" s="5"/>
      <c r="ER1153" s="5"/>
      <c r="ES1153" s="5"/>
      <c r="ET1153" s="5"/>
      <c r="EU1153" s="5"/>
      <c r="EV1153" s="5"/>
      <c r="EW1153" s="5"/>
      <c r="EX1153" s="5"/>
    </row>
    <row r="1154" spans="1:154" ht="15">
      <c r="A1154" s="5"/>
      <c r="B1154" s="5"/>
      <c r="C1154" s="5"/>
      <c r="D1154" s="5"/>
      <c r="E1154" s="5"/>
      <c r="F1154" s="5"/>
      <c r="G1154" s="5"/>
      <c r="H1154" s="5"/>
      <c r="I1154" s="29"/>
      <c r="J1154" s="20"/>
      <c r="K1154" s="20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  <c r="EB1154" s="5"/>
      <c r="EC1154" s="5"/>
      <c r="ED1154" s="5"/>
      <c r="EE1154" s="5"/>
      <c r="EF1154" s="5"/>
      <c r="EG1154" s="5"/>
      <c r="EH1154" s="5"/>
      <c r="EI1154" s="5"/>
      <c r="EJ1154" s="5"/>
      <c r="EK1154" s="5"/>
      <c r="EL1154" s="5"/>
      <c r="EM1154" s="5"/>
      <c r="EN1154" s="5"/>
      <c r="EO1154" s="5"/>
      <c r="EP1154" s="5"/>
      <c r="EQ1154" s="5"/>
      <c r="ER1154" s="5"/>
      <c r="ES1154" s="5"/>
      <c r="ET1154" s="5"/>
      <c r="EU1154" s="5"/>
      <c r="EV1154" s="5"/>
      <c r="EW1154" s="5"/>
      <c r="EX1154" s="5"/>
    </row>
    <row r="1155" spans="1:154" ht="15">
      <c r="A1155" s="5"/>
      <c r="B1155" s="5"/>
      <c r="C1155" s="5"/>
      <c r="D1155" s="5"/>
      <c r="E1155" s="5"/>
      <c r="F1155" s="5"/>
      <c r="G1155" s="5"/>
      <c r="H1155" s="5"/>
      <c r="I1155" s="29"/>
      <c r="J1155" s="20"/>
      <c r="K1155" s="20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  <c r="EK1155" s="5"/>
      <c r="EL1155" s="5"/>
      <c r="EM1155" s="5"/>
      <c r="EN1155" s="5"/>
      <c r="EO1155" s="5"/>
      <c r="EP1155" s="5"/>
      <c r="EQ1155" s="5"/>
      <c r="ER1155" s="5"/>
      <c r="ES1155" s="5"/>
      <c r="ET1155" s="5"/>
      <c r="EU1155" s="5"/>
      <c r="EV1155" s="5"/>
      <c r="EW1155" s="5"/>
      <c r="EX1155" s="5"/>
    </row>
    <row r="1156" spans="1:154" ht="15">
      <c r="A1156" s="5"/>
      <c r="B1156" s="5"/>
      <c r="C1156" s="5"/>
      <c r="D1156" s="5"/>
      <c r="E1156" s="5"/>
      <c r="F1156" s="5"/>
      <c r="G1156" s="5"/>
      <c r="H1156" s="5"/>
      <c r="I1156" s="29"/>
      <c r="J1156" s="20"/>
      <c r="K1156" s="20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  <c r="DY1156" s="5"/>
      <c r="DZ1156" s="5"/>
      <c r="EA1156" s="5"/>
      <c r="EB1156" s="5"/>
      <c r="EC1156" s="5"/>
      <c r="ED1156" s="5"/>
      <c r="EE1156" s="5"/>
      <c r="EF1156" s="5"/>
      <c r="EG1156" s="5"/>
      <c r="EH1156" s="5"/>
      <c r="EI1156" s="5"/>
      <c r="EJ1156" s="5"/>
      <c r="EK1156" s="5"/>
      <c r="EL1156" s="5"/>
      <c r="EM1156" s="5"/>
      <c r="EN1156" s="5"/>
      <c r="EO1156" s="5"/>
      <c r="EP1156" s="5"/>
      <c r="EQ1156" s="5"/>
      <c r="ER1156" s="5"/>
      <c r="ES1156" s="5"/>
      <c r="ET1156" s="5"/>
      <c r="EU1156" s="5"/>
      <c r="EV1156" s="5"/>
      <c r="EW1156" s="5"/>
      <c r="EX1156" s="5"/>
    </row>
    <row r="1157" spans="1:154" ht="15">
      <c r="A1157" s="5"/>
      <c r="B1157" s="5"/>
      <c r="C1157" s="5"/>
      <c r="D1157" s="5"/>
      <c r="E1157" s="5"/>
      <c r="F1157" s="5"/>
      <c r="G1157" s="5"/>
      <c r="H1157" s="5"/>
      <c r="I1157" s="29"/>
      <c r="J1157" s="20"/>
      <c r="K1157" s="20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  <c r="EB1157" s="5"/>
      <c r="EC1157" s="5"/>
      <c r="ED1157" s="5"/>
      <c r="EE1157" s="5"/>
      <c r="EF1157" s="5"/>
      <c r="EG1157" s="5"/>
      <c r="EH1157" s="5"/>
      <c r="EI1157" s="5"/>
      <c r="EJ1157" s="5"/>
      <c r="EK1157" s="5"/>
      <c r="EL1157" s="5"/>
      <c r="EM1157" s="5"/>
      <c r="EN1157" s="5"/>
      <c r="EO1157" s="5"/>
      <c r="EP1157" s="5"/>
      <c r="EQ1157" s="5"/>
      <c r="ER1157" s="5"/>
      <c r="ES1157" s="5"/>
      <c r="ET1157" s="5"/>
      <c r="EU1157" s="5"/>
      <c r="EV1157" s="5"/>
      <c r="EW1157" s="5"/>
      <c r="EX1157" s="5"/>
    </row>
    <row r="1158" spans="1:154" ht="15">
      <c r="A1158" s="5"/>
      <c r="B1158" s="5"/>
      <c r="C1158" s="5"/>
      <c r="D1158" s="5"/>
      <c r="E1158" s="5"/>
      <c r="F1158" s="5"/>
      <c r="G1158" s="5"/>
      <c r="H1158" s="5"/>
      <c r="I1158" s="29"/>
      <c r="J1158" s="20"/>
      <c r="K1158" s="20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  <c r="EB1158" s="5"/>
      <c r="EC1158" s="5"/>
      <c r="ED1158" s="5"/>
      <c r="EE1158" s="5"/>
      <c r="EF1158" s="5"/>
      <c r="EG1158" s="5"/>
      <c r="EH1158" s="5"/>
      <c r="EI1158" s="5"/>
      <c r="EJ1158" s="5"/>
      <c r="EK1158" s="5"/>
      <c r="EL1158" s="5"/>
      <c r="EM1158" s="5"/>
      <c r="EN1158" s="5"/>
      <c r="EO1158" s="5"/>
      <c r="EP1158" s="5"/>
      <c r="EQ1158" s="5"/>
      <c r="ER1158" s="5"/>
      <c r="ES1158" s="5"/>
      <c r="ET1158" s="5"/>
      <c r="EU1158" s="5"/>
      <c r="EV1158" s="5"/>
      <c r="EW1158" s="5"/>
      <c r="EX1158" s="5"/>
    </row>
    <row r="1159" spans="1:154" ht="15">
      <c r="A1159" s="5"/>
      <c r="B1159" s="5"/>
      <c r="C1159" s="5"/>
      <c r="D1159" s="5"/>
      <c r="E1159" s="5"/>
      <c r="F1159" s="5"/>
      <c r="G1159" s="5"/>
      <c r="H1159" s="5"/>
      <c r="I1159" s="29"/>
      <c r="J1159" s="20"/>
      <c r="K1159" s="20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  <c r="DY1159" s="5"/>
      <c r="DZ1159" s="5"/>
      <c r="EA1159" s="5"/>
      <c r="EB1159" s="5"/>
      <c r="EC1159" s="5"/>
      <c r="ED1159" s="5"/>
      <c r="EE1159" s="5"/>
      <c r="EF1159" s="5"/>
      <c r="EG1159" s="5"/>
      <c r="EH1159" s="5"/>
      <c r="EI1159" s="5"/>
      <c r="EJ1159" s="5"/>
      <c r="EK1159" s="5"/>
      <c r="EL1159" s="5"/>
      <c r="EM1159" s="5"/>
      <c r="EN1159" s="5"/>
      <c r="EO1159" s="5"/>
      <c r="EP1159" s="5"/>
      <c r="EQ1159" s="5"/>
      <c r="ER1159" s="5"/>
      <c r="ES1159" s="5"/>
      <c r="ET1159" s="5"/>
      <c r="EU1159" s="5"/>
      <c r="EV1159" s="5"/>
      <c r="EW1159" s="5"/>
      <c r="EX1159" s="5"/>
    </row>
    <row r="1160" spans="1:154" ht="15">
      <c r="A1160" s="5"/>
      <c r="B1160" s="5"/>
      <c r="C1160" s="5"/>
      <c r="D1160" s="5"/>
      <c r="E1160" s="5"/>
      <c r="F1160" s="5"/>
      <c r="G1160" s="5"/>
      <c r="H1160" s="5"/>
      <c r="I1160" s="29"/>
      <c r="J1160" s="20"/>
      <c r="K1160" s="20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  <c r="EK1160" s="5"/>
      <c r="EL1160" s="5"/>
      <c r="EM1160" s="5"/>
      <c r="EN1160" s="5"/>
      <c r="EO1160" s="5"/>
      <c r="EP1160" s="5"/>
      <c r="EQ1160" s="5"/>
      <c r="ER1160" s="5"/>
      <c r="ES1160" s="5"/>
      <c r="ET1160" s="5"/>
      <c r="EU1160" s="5"/>
      <c r="EV1160" s="5"/>
      <c r="EW1160" s="5"/>
      <c r="EX1160" s="5"/>
    </row>
    <row r="1161" spans="1:154" ht="15">
      <c r="A1161" s="5"/>
      <c r="B1161" s="5"/>
      <c r="C1161" s="5"/>
      <c r="D1161" s="5"/>
      <c r="E1161" s="5"/>
      <c r="F1161" s="5"/>
      <c r="G1161" s="5"/>
      <c r="H1161" s="5"/>
      <c r="I1161" s="29"/>
      <c r="J1161" s="20"/>
      <c r="K1161" s="20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  <c r="EK1161" s="5"/>
      <c r="EL1161" s="5"/>
      <c r="EM1161" s="5"/>
      <c r="EN1161" s="5"/>
      <c r="EO1161" s="5"/>
      <c r="EP1161" s="5"/>
      <c r="EQ1161" s="5"/>
      <c r="ER1161" s="5"/>
      <c r="ES1161" s="5"/>
      <c r="ET1161" s="5"/>
      <c r="EU1161" s="5"/>
      <c r="EV1161" s="5"/>
      <c r="EW1161" s="5"/>
      <c r="EX1161" s="5"/>
    </row>
    <row r="1162" spans="1:154" ht="15">
      <c r="A1162" s="5"/>
      <c r="B1162" s="5"/>
      <c r="C1162" s="5"/>
      <c r="D1162" s="5"/>
      <c r="E1162" s="5"/>
      <c r="F1162" s="5"/>
      <c r="G1162" s="5"/>
      <c r="H1162" s="5"/>
      <c r="I1162" s="29"/>
      <c r="J1162" s="20"/>
      <c r="K1162" s="20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  <c r="EB1162" s="5"/>
      <c r="EC1162" s="5"/>
      <c r="ED1162" s="5"/>
      <c r="EE1162" s="5"/>
      <c r="EF1162" s="5"/>
      <c r="EG1162" s="5"/>
      <c r="EH1162" s="5"/>
      <c r="EI1162" s="5"/>
      <c r="EJ1162" s="5"/>
      <c r="EK1162" s="5"/>
      <c r="EL1162" s="5"/>
      <c r="EM1162" s="5"/>
      <c r="EN1162" s="5"/>
      <c r="EO1162" s="5"/>
      <c r="EP1162" s="5"/>
      <c r="EQ1162" s="5"/>
      <c r="ER1162" s="5"/>
      <c r="ES1162" s="5"/>
      <c r="ET1162" s="5"/>
      <c r="EU1162" s="5"/>
      <c r="EV1162" s="5"/>
      <c r="EW1162" s="5"/>
      <c r="EX1162" s="5"/>
    </row>
    <row r="1163" spans="1:154" ht="15">
      <c r="A1163" s="5"/>
      <c r="B1163" s="5"/>
      <c r="C1163" s="5"/>
      <c r="D1163" s="5"/>
      <c r="E1163" s="5"/>
      <c r="F1163" s="5"/>
      <c r="G1163" s="5"/>
      <c r="H1163" s="5"/>
      <c r="I1163" s="29"/>
      <c r="J1163" s="20"/>
      <c r="K1163" s="20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  <c r="EK1163" s="5"/>
      <c r="EL1163" s="5"/>
      <c r="EM1163" s="5"/>
      <c r="EN1163" s="5"/>
      <c r="EO1163" s="5"/>
      <c r="EP1163" s="5"/>
      <c r="EQ1163" s="5"/>
      <c r="ER1163" s="5"/>
      <c r="ES1163" s="5"/>
      <c r="ET1163" s="5"/>
      <c r="EU1163" s="5"/>
      <c r="EV1163" s="5"/>
      <c r="EW1163" s="5"/>
      <c r="EX1163" s="5"/>
    </row>
    <row r="1164" spans="1:154" ht="15">
      <c r="A1164" s="5"/>
      <c r="B1164" s="5"/>
      <c r="C1164" s="5"/>
      <c r="D1164" s="5"/>
      <c r="E1164" s="5"/>
      <c r="F1164" s="5"/>
      <c r="G1164" s="5"/>
      <c r="H1164" s="5"/>
      <c r="I1164" s="29"/>
      <c r="J1164" s="20"/>
      <c r="K1164" s="20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  <c r="EB1164" s="5"/>
      <c r="EC1164" s="5"/>
      <c r="ED1164" s="5"/>
      <c r="EE1164" s="5"/>
      <c r="EF1164" s="5"/>
      <c r="EG1164" s="5"/>
      <c r="EH1164" s="5"/>
      <c r="EI1164" s="5"/>
      <c r="EJ1164" s="5"/>
      <c r="EK1164" s="5"/>
      <c r="EL1164" s="5"/>
      <c r="EM1164" s="5"/>
      <c r="EN1164" s="5"/>
      <c r="EO1164" s="5"/>
      <c r="EP1164" s="5"/>
      <c r="EQ1164" s="5"/>
      <c r="ER1164" s="5"/>
      <c r="ES1164" s="5"/>
      <c r="ET1164" s="5"/>
      <c r="EU1164" s="5"/>
      <c r="EV1164" s="5"/>
      <c r="EW1164" s="5"/>
      <c r="EX1164" s="5"/>
    </row>
    <row r="1165" spans="1:154" ht="15">
      <c r="A1165" s="5"/>
      <c r="B1165" s="5"/>
      <c r="C1165" s="5"/>
      <c r="D1165" s="5"/>
      <c r="E1165" s="5"/>
      <c r="F1165" s="5"/>
      <c r="G1165" s="5"/>
      <c r="H1165" s="5"/>
      <c r="I1165" s="29"/>
      <c r="J1165" s="20"/>
      <c r="K1165" s="20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  <c r="DY1165" s="5"/>
      <c r="DZ1165" s="5"/>
      <c r="EA1165" s="5"/>
      <c r="EB1165" s="5"/>
      <c r="EC1165" s="5"/>
      <c r="ED1165" s="5"/>
      <c r="EE1165" s="5"/>
      <c r="EF1165" s="5"/>
      <c r="EG1165" s="5"/>
      <c r="EH1165" s="5"/>
      <c r="EI1165" s="5"/>
      <c r="EJ1165" s="5"/>
      <c r="EK1165" s="5"/>
      <c r="EL1165" s="5"/>
      <c r="EM1165" s="5"/>
      <c r="EN1165" s="5"/>
      <c r="EO1165" s="5"/>
      <c r="EP1165" s="5"/>
      <c r="EQ1165" s="5"/>
      <c r="ER1165" s="5"/>
      <c r="ES1165" s="5"/>
      <c r="ET1165" s="5"/>
      <c r="EU1165" s="5"/>
      <c r="EV1165" s="5"/>
      <c r="EW1165" s="5"/>
      <c r="EX1165" s="5"/>
    </row>
    <row r="1166" spans="1:154" ht="15">
      <c r="A1166" s="5"/>
      <c r="B1166" s="5"/>
      <c r="C1166" s="5"/>
      <c r="D1166" s="5"/>
      <c r="E1166" s="5"/>
      <c r="F1166" s="5"/>
      <c r="G1166" s="5"/>
      <c r="H1166" s="5"/>
      <c r="I1166" s="29"/>
      <c r="J1166" s="20"/>
      <c r="K1166" s="20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  <c r="EK1166" s="5"/>
      <c r="EL1166" s="5"/>
      <c r="EM1166" s="5"/>
      <c r="EN1166" s="5"/>
      <c r="EO1166" s="5"/>
      <c r="EP1166" s="5"/>
      <c r="EQ1166" s="5"/>
      <c r="ER1166" s="5"/>
      <c r="ES1166" s="5"/>
      <c r="ET1166" s="5"/>
      <c r="EU1166" s="5"/>
      <c r="EV1166" s="5"/>
      <c r="EW1166" s="5"/>
      <c r="EX1166" s="5"/>
    </row>
    <row r="1167" spans="1:154" ht="15">
      <c r="A1167" s="5"/>
      <c r="B1167" s="5"/>
      <c r="C1167" s="5"/>
      <c r="D1167" s="5"/>
      <c r="E1167" s="5"/>
      <c r="F1167" s="5"/>
      <c r="G1167" s="5"/>
      <c r="H1167" s="5"/>
      <c r="I1167" s="29"/>
      <c r="J1167" s="20"/>
      <c r="K1167" s="20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  <c r="EK1167" s="5"/>
      <c r="EL1167" s="5"/>
      <c r="EM1167" s="5"/>
      <c r="EN1167" s="5"/>
      <c r="EO1167" s="5"/>
      <c r="EP1167" s="5"/>
      <c r="EQ1167" s="5"/>
      <c r="ER1167" s="5"/>
      <c r="ES1167" s="5"/>
      <c r="ET1167" s="5"/>
      <c r="EU1167" s="5"/>
      <c r="EV1167" s="5"/>
      <c r="EW1167" s="5"/>
      <c r="EX1167" s="5"/>
    </row>
    <row r="1168" spans="1:154" ht="15">
      <c r="A1168" s="5"/>
      <c r="B1168" s="5"/>
      <c r="C1168" s="5"/>
      <c r="D1168" s="5"/>
      <c r="E1168" s="5"/>
      <c r="F1168" s="5"/>
      <c r="G1168" s="5"/>
      <c r="H1168" s="5"/>
      <c r="I1168" s="29"/>
      <c r="J1168" s="20"/>
      <c r="K1168" s="20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  <c r="DX1168" s="5"/>
      <c r="DY1168" s="5"/>
      <c r="DZ1168" s="5"/>
      <c r="EA1168" s="5"/>
      <c r="EB1168" s="5"/>
      <c r="EC1168" s="5"/>
      <c r="ED1168" s="5"/>
      <c r="EE1168" s="5"/>
      <c r="EF1168" s="5"/>
      <c r="EG1168" s="5"/>
      <c r="EH1168" s="5"/>
      <c r="EI1168" s="5"/>
      <c r="EJ1168" s="5"/>
      <c r="EK1168" s="5"/>
      <c r="EL1168" s="5"/>
      <c r="EM1168" s="5"/>
      <c r="EN1168" s="5"/>
      <c r="EO1168" s="5"/>
      <c r="EP1168" s="5"/>
      <c r="EQ1168" s="5"/>
      <c r="ER1168" s="5"/>
      <c r="ES1168" s="5"/>
      <c r="ET1168" s="5"/>
      <c r="EU1168" s="5"/>
      <c r="EV1168" s="5"/>
      <c r="EW1168" s="5"/>
      <c r="EX1168" s="5"/>
    </row>
    <row r="1169" spans="1:154" ht="15">
      <c r="A1169" s="5"/>
      <c r="B1169" s="5"/>
      <c r="C1169" s="5"/>
      <c r="D1169" s="5"/>
      <c r="E1169" s="5"/>
      <c r="F1169" s="5"/>
      <c r="G1169" s="5"/>
      <c r="H1169" s="5"/>
      <c r="I1169" s="29"/>
      <c r="J1169" s="20"/>
      <c r="K1169" s="20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  <c r="DX1169" s="5"/>
      <c r="DY1169" s="5"/>
      <c r="DZ1169" s="5"/>
      <c r="EA1169" s="5"/>
      <c r="EB1169" s="5"/>
      <c r="EC1169" s="5"/>
      <c r="ED1169" s="5"/>
      <c r="EE1169" s="5"/>
      <c r="EF1169" s="5"/>
      <c r="EG1169" s="5"/>
      <c r="EH1169" s="5"/>
      <c r="EI1169" s="5"/>
      <c r="EJ1169" s="5"/>
      <c r="EK1169" s="5"/>
      <c r="EL1169" s="5"/>
      <c r="EM1169" s="5"/>
      <c r="EN1169" s="5"/>
      <c r="EO1169" s="5"/>
      <c r="EP1169" s="5"/>
      <c r="EQ1169" s="5"/>
      <c r="ER1169" s="5"/>
      <c r="ES1169" s="5"/>
      <c r="ET1169" s="5"/>
      <c r="EU1169" s="5"/>
      <c r="EV1169" s="5"/>
      <c r="EW1169" s="5"/>
      <c r="EX1169" s="5"/>
    </row>
    <row r="1170" spans="1:154" ht="15">
      <c r="A1170" s="5"/>
      <c r="B1170" s="5"/>
      <c r="C1170" s="5"/>
      <c r="D1170" s="5"/>
      <c r="E1170" s="5"/>
      <c r="F1170" s="5"/>
      <c r="G1170" s="5"/>
      <c r="H1170" s="5"/>
      <c r="I1170" s="29"/>
      <c r="J1170" s="20"/>
      <c r="K1170" s="20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  <c r="DX1170" s="5"/>
      <c r="DY1170" s="5"/>
      <c r="DZ1170" s="5"/>
      <c r="EA1170" s="5"/>
      <c r="EB1170" s="5"/>
      <c r="EC1170" s="5"/>
      <c r="ED1170" s="5"/>
      <c r="EE1170" s="5"/>
      <c r="EF1170" s="5"/>
      <c r="EG1170" s="5"/>
      <c r="EH1170" s="5"/>
      <c r="EI1170" s="5"/>
      <c r="EJ1170" s="5"/>
      <c r="EK1170" s="5"/>
      <c r="EL1170" s="5"/>
      <c r="EM1170" s="5"/>
      <c r="EN1170" s="5"/>
      <c r="EO1170" s="5"/>
      <c r="EP1170" s="5"/>
      <c r="EQ1170" s="5"/>
      <c r="ER1170" s="5"/>
      <c r="ES1170" s="5"/>
      <c r="ET1170" s="5"/>
      <c r="EU1170" s="5"/>
      <c r="EV1170" s="5"/>
      <c r="EW1170" s="5"/>
      <c r="EX1170" s="5"/>
    </row>
    <row r="1171" spans="1:154" ht="15">
      <c r="A1171" s="5"/>
      <c r="B1171" s="5"/>
      <c r="C1171" s="5"/>
      <c r="D1171" s="5"/>
      <c r="E1171" s="5"/>
      <c r="F1171" s="5"/>
      <c r="G1171" s="5"/>
      <c r="H1171" s="5"/>
      <c r="I1171" s="29"/>
      <c r="J1171" s="20"/>
      <c r="K1171" s="20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  <c r="DY1171" s="5"/>
      <c r="DZ1171" s="5"/>
      <c r="EA1171" s="5"/>
      <c r="EB1171" s="5"/>
      <c r="EC1171" s="5"/>
      <c r="ED1171" s="5"/>
      <c r="EE1171" s="5"/>
      <c r="EF1171" s="5"/>
      <c r="EG1171" s="5"/>
      <c r="EH1171" s="5"/>
      <c r="EI1171" s="5"/>
      <c r="EJ1171" s="5"/>
      <c r="EK1171" s="5"/>
      <c r="EL1171" s="5"/>
      <c r="EM1171" s="5"/>
      <c r="EN1171" s="5"/>
      <c r="EO1171" s="5"/>
      <c r="EP1171" s="5"/>
      <c r="EQ1171" s="5"/>
      <c r="ER1171" s="5"/>
      <c r="ES1171" s="5"/>
      <c r="ET1171" s="5"/>
      <c r="EU1171" s="5"/>
      <c r="EV1171" s="5"/>
      <c r="EW1171" s="5"/>
      <c r="EX1171" s="5"/>
    </row>
    <row r="1172" spans="1:154" ht="15">
      <c r="A1172" s="5"/>
      <c r="B1172" s="5"/>
      <c r="C1172" s="5"/>
      <c r="D1172" s="5"/>
      <c r="E1172" s="5"/>
      <c r="F1172" s="5"/>
      <c r="G1172" s="5"/>
      <c r="H1172" s="5"/>
      <c r="I1172" s="29"/>
      <c r="J1172" s="20"/>
      <c r="K1172" s="20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  <c r="DX1172" s="5"/>
      <c r="DY1172" s="5"/>
      <c r="DZ1172" s="5"/>
      <c r="EA1172" s="5"/>
      <c r="EB1172" s="5"/>
      <c r="EC1172" s="5"/>
      <c r="ED1172" s="5"/>
      <c r="EE1172" s="5"/>
      <c r="EF1172" s="5"/>
      <c r="EG1172" s="5"/>
      <c r="EH1172" s="5"/>
      <c r="EI1172" s="5"/>
      <c r="EJ1172" s="5"/>
      <c r="EK1172" s="5"/>
      <c r="EL1172" s="5"/>
      <c r="EM1172" s="5"/>
      <c r="EN1172" s="5"/>
      <c r="EO1172" s="5"/>
      <c r="EP1172" s="5"/>
      <c r="EQ1172" s="5"/>
      <c r="ER1172" s="5"/>
      <c r="ES1172" s="5"/>
      <c r="ET1172" s="5"/>
      <c r="EU1172" s="5"/>
      <c r="EV1172" s="5"/>
      <c r="EW1172" s="5"/>
      <c r="EX1172" s="5"/>
    </row>
    <row r="1173" spans="1:154" ht="15">
      <c r="A1173" s="5"/>
      <c r="B1173" s="5"/>
      <c r="C1173" s="5"/>
      <c r="D1173" s="5"/>
      <c r="E1173" s="5"/>
      <c r="F1173" s="5"/>
      <c r="G1173" s="5"/>
      <c r="H1173" s="5"/>
      <c r="I1173" s="29"/>
      <c r="J1173" s="20"/>
      <c r="K1173" s="20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  <c r="DX1173" s="5"/>
      <c r="DY1173" s="5"/>
      <c r="DZ1173" s="5"/>
      <c r="EA1173" s="5"/>
      <c r="EB1173" s="5"/>
      <c r="EC1173" s="5"/>
      <c r="ED1173" s="5"/>
      <c r="EE1173" s="5"/>
      <c r="EF1173" s="5"/>
      <c r="EG1173" s="5"/>
      <c r="EH1173" s="5"/>
      <c r="EI1173" s="5"/>
      <c r="EJ1173" s="5"/>
      <c r="EK1173" s="5"/>
      <c r="EL1173" s="5"/>
      <c r="EM1173" s="5"/>
      <c r="EN1173" s="5"/>
      <c r="EO1173" s="5"/>
      <c r="EP1173" s="5"/>
      <c r="EQ1173" s="5"/>
      <c r="ER1173" s="5"/>
      <c r="ES1173" s="5"/>
      <c r="ET1173" s="5"/>
      <c r="EU1173" s="5"/>
      <c r="EV1173" s="5"/>
      <c r="EW1173" s="5"/>
      <c r="EX1173" s="5"/>
    </row>
    <row r="1174" spans="1:154" ht="15">
      <c r="A1174" s="5"/>
      <c r="B1174" s="5"/>
      <c r="C1174" s="5"/>
      <c r="D1174" s="5"/>
      <c r="E1174" s="5"/>
      <c r="F1174" s="5"/>
      <c r="G1174" s="5"/>
      <c r="H1174" s="5"/>
      <c r="I1174" s="29"/>
      <c r="J1174" s="20"/>
      <c r="K1174" s="20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  <c r="DY1174" s="5"/>
      <c r="DZ1174" s="5"/>
      <c r="EA1174" s="5"/>
      <c r="EB1174" s="5"/>
      <c r="EC1174" s="5"/>
      <c r="ED1174" s="5"/>
      <c r="EE1174" s="5"/>
      <c r="EF1174" s="5"/>
      <c r="EG1174" s="5"/>
      <c r="EH1174" s="5"/>
      <c r="EI1174" s="5"/>
      <c r="EJ1174" s="5"/>
      <c r="EK1174" s="5"/>
      <c r="EL1174" s="5"/>
      <c r="EM1174" s="5"/>
      <c r="EN1174" s="5"/>
      <c r="EO1174" s="5"/>
      <c r="EP1174" s="5"/>
      <c r="EQ1174" s="5"/>
      <c r="ER1174" s="5"/>
      <c r="ES1174" s="5"/>
      <c r="ET1174" s="5"/>
      <c r="EU1174" s="5"/>
      <c r="EV1174" s="5"/>
      <c r="EW1174" s="5"/>
      <c r="EX1174" s="5"/>
    </row>
    <row r="1175" spans="1:154" ht="15">
      <c r="A1175" s="5"/>
      <c r="B1175" s="5"/>
      <c r="C1175" s="5"/>
      <c r="D1175" s="5"/>
      <c r="E1175" s="5"/>
      <c r="F1175" s="5"/>
      <c r="G1175" s="5"/>
      <c r="H1175" s="5"/>
      <c r="I1175" s="29"/>
      <c r="J1175" s="20"/>
      <c r="K1175" s="20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  <c r="DY1175" s="5"/>
      <c r="DZ1175" s="5"/>
      <c r="EA1175" s="5"/>
      <c r="EB1175" s="5"/>
      <c r="EC1175" s="5"/>
      <c r="ED1175" s="5"/>
      <c r="EE1175" s="5"/>
      <c r="EF1175" s="5"/>
      <c r="EG1175" s="5"/>
      <c r="EH1175" s="5"/>
      <c r="EI1175" s="5"/>
      <c r="EJ1175" s="5"/>
      <c r="EK1175" s="5"/>
      <c r="EL1175" s="5"/>
      <c r="EM1175" s="5"/>
      <c r="EN1175" s="5"/>
      <c r="EO1175" s="5"/>
      <c r="EP1175" s="5"/>
      <c r="EQ1175" s="5"/>
      <c r="ER1175" s="5"/>
      <c r="ES1175" s="5"/>
      <c r="ET1175" s="5"/>
      <c r="EU1175" s="5"/>
      <c r="EV1175" s="5"/>
      <c r="EW1175" s="5"/>
      <c r="EX1175" s="5"/>
    </row>
    <row r="1176" spans="1:154" ht="15">
      <c r="A1176" s="5"/>
      <c r="B1176" s="5"/>
      <c r="C1176" s="5"/>
      <c r="D1176" s="5"/>
      <c r="E1176" s="5"/>
      <c r="F1176" s="5"/>
      <c r="G1176" s="5"/>
      <c r="H1176" s="5"/>
      <c r="I1176" s="29"/>
      <c r="J1176" s="20"/>
      <c r="K1176" s="20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  <c r="DX1176" s="5"/>
      <c r="DY1176" s="5"/>
      <c r="DZ1176" s="5"/>
      <c r="EA1176" s="5"/>
      <c r="EB1176" s="5"/>
      <c r="EC1176" s="5"/>
      <c r="ED1176" s="5"/>
      <c r="EE1176" s="5"/>
      <c r="EF1176" s="5"/>
      <c r="EG1176" s="5"/>
      <c r="EH1176" s="5"/>
      <c r="EI1176" s="5"/>
      <c r="EJ1176" s="5"/>
      <c r="EK1176" s="5"/>
      <c r="EL1176" s="5"/>
      <c r="EM1176" s="5"/>
      <c r="EN1176" s="5"/>
      <c r="EO1176" s="5"/>
      <c r="EP1176" s="5"/>
      <c r="EQ1176" s="5"/>
      <c r="ER1176" s="5"/>
      <c r="ES1176" s="5"/>
      <c r="ET1176" s="5"/>
      <c r="EU1176" s="5"/>
      <c r="EV1176" s="5"/>
      <c r="EW1176" s="5"/>
      <c r="EX1176" s="5"/>
    </row>
    <row r="1177" spans="1:154" ht="15">
      <c r="A1177" s="5"/>
      <c r="B1177" s="5"/>
      <c r="C1177" s="5"/>
      <c r="D1177" s="5"/>
      <c r="E1177" s="5"/>
      <c r="F1177" s="5"/>
      <c r="G1177" s="5"/>
      <c r="H1177" s="5"/>
      <c r="I1177" s="29"/>
      <c r="J1177" s="20"/>
      <c r="K1177" s="20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  <c r="DX1177" s="5"/>
      <c r="DY1177" s="5"/>
      <c r="DZ1177" s="5"/>
      <c r="EA1177" s="5"/>
      <c r="EB1177" s="5"/>
      <c r="EC1177" s="5"/>
      <c r="ED1177" s="5"/>
      <c r="EE1177" s="5"/>
      <c r="EF1177" s="5"/>
      <c r="EG1177" s="5"/>
      <c r="EH1177" s="5"/>
      <c r="EI1177" s="5"/>
      <c r="EJ1177" s="5"/>
      <c r="EK1177" s="5"/>
      <c r="EL1177" s="5"/>
      <c r="EM1177" s="5"/>
      <c r="EN1177" s="5"/>
      <c r="EO1177" s="5"/>
      <c r="EP1177" s="5"/>
      <c r="EQ1177" s="5"/>
      <c r="ER1177" s="5"/>
      <c r="ES1177" s="5"/>
      <c r="ET1177" s="5"/>
      <c r="EU1177" s="5"/>
      <c r="EV1177" s="5"/>
      <c r="EW1177" s="5"/>
      <c r="EX1177" s="5"/>
    </row>
    <row r="1178" spans="1:154" ht="15">
      <c r="A1178" s="5"/>
      <c r="B1178" s="5"/>
      <c r="C1178" s="5"/>
      <c r="D1178" s="5"/>
      <c r="E1178" s="5"/>
      <c r="F1178" s="5"/>
      <c r="G1178" s="5"/>
      <c r="H1178" s="5"/>
      <c r="I1178" s="29"/>
      <c r="J1178" s="20"/>
      <c r="K1178" s="20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  <c r="DX1178" s="5"/>
      <c r="DY1178" s="5"/>
      <c r="DZ1178" s="5"/>
      <c r="EA1178" s="5"/>
      <c r="EB1178" s="5"/>
      <c r="EC1178" s="5"/>
      <c r="ED1178" s="5"/>
      <c r="EE1178" s="5"/>
      <c r="EF1178" s="5"/>
      <c r="EG1178" s="5"/>
      <c r="EH1178" s="5"/>
      <c r="EI1178" s="5"/>
      <c r="EJ1178" s="5"/>
      <c r="EK1178" s="5"/>
      <c r="EL1178" s="5"/>
      <c r="EM1178" s="5"/>
      <c r="EN1178" s="5"/>
      <c r="EO1178" s="5"/>
      <c r="EP1178" s="5"/>
      <c r="EQ1178" s="5"/>
      <c r="ER1178" s="5"/>
      <c r="ES1178" s="5"/>
      <c r="ET1178" s="5"/>
      <c r="EU1178" s="5"/>
      <c r="EV1178" s="5"/>
      <c r="EW1178" s="5"/>
      <c r="EX1178" s="5"/>
    </row>
    <row r="1179" spans="1:154" ht="15">
      <c r="A1179" s="5"/>
      <c r="B1179" s="5"/>
      <c r="C1179" s="5"/>
      <c r="D1179" s="5"/>
      <c r="E1179" s="5"/>
      <c r="F1179" s="5"/>
      <c r="G1179" s="5"/>
      <c r="H1179" s="5"/>
      <c r="I1179" s="29"/>
      <c r="J1179" s="20"/>
      <c r="K1179" s="20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  <c r="DX1179" s="5"/>
      <c r="DY1179" s="5"/>
      <c r="DZ1179" s="5"/>
      <c r="EA1179" s="5"/>
      <c r="EB1179" s="5"/>
      <c r="EC1179" s="5"/>
      <c r="ED1179" s="5"/>
      <c r="EE1179" s="5"/>
      <c r="EF1179" s="5"/>
      <c r="EG1179" s="5"/>
      <c r="EH1179" s="5"/>
      <c r="EI1179" s="5"/>
      <c r="EJ1179" s="5"/>
      <c r="EK1179" s="5"/>
      <c r="EL1179" s="5"/>
      <c r="EM1179" s="5"/>
      <c r="EN1179" s="5"/>
      <c r="EO1179" s="5"/>
      <c r="EP1179" s="5"/>
      <c r="EQ1179" s="5"/>
      <c r="ER1179" s="5"/>
      <c r="ES1179" s="5"/>
      <c r="ET1179" s="5"/>
      <c r="EU1179" s="5"/>
      <c r="EV1179" s="5"/>
      <c r="EW1179" s="5"/>
      <c r="EX1179" s="5"/>
    </row>
    <row r="1180" spans="1:154" ht="15">
      <c r="A1180" s="5"/>
      <c r="B1180" s="5"/>
      <c r="C1180" s="5"/>
      <c r="D1180" s="5"/>
      <c r="E1180" s="5"/>
      <c r="F1180" s="5"/>
      <c r="G1180" s="5"/>
      <c r="H1180" s="5"/>
      <c r="I1180" s="29"/>
      <c r="J1180" s="20"/>
      <c r="K1180" s="20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  <c r="DY1180" s="5"/>
      <c r="DZ1180" s="5"/>
      <c r="EA1180" s="5"/>
      <c r="EB1180" s="5"/>
      <c r="EC1180" s="5"/>
      <c r="ED1180" s="5"/>
      <c r="EE1180" s="5"/>
      <c r="EF1180" s="5"/>
      <c r="EG1180" s="5"/>
      <c r="EH1180" s="5"/>
      <c r="EI1180" s="5"/>
      <c r="EJ1180" s="5"/>
      <c r="EK1180" s="5"/>
      <c r="EL1180" s="5"/>
      <c r="EM1180" s="5"/>
      <c r="EN1180" s="5"/>
      <c r="EO1180" s="5"/>
      <c r="EP1180" s="5"/>
      <c r="EQ1180" s="5"/>
      <c r="ER1180" s="5"/>
      <c r="ES1180" s="5"/>
      <c r="ET1180" s="5"/>
      <c r="EU1180" s="5"/>
      <c r="EV1180" s="5"/>
      <c r="EW1180" s="5"/>
      <c r="EX1180" s="5"/>
    </row>
    <row r="1181" spans="1:154" ht="15">
      <c r="A1181" s="5"/>
      <c r="B1181" s="5"/>
      <c r="C1181" s="5"/>
      <c r="D1181" s="5"/>
      <c r="E1181" s="5"/>
      <c r="F1181" s="5"/>
      <c r="G1181" s="5"/>
      <c r="H1181" s="5"/>
      <c r="I1181" s="29"/>
      <c r="J1181" s="20"/>
      <c r="K1181" s="20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  <c r="EB1181" s="5"/>
      <c r="EC1181" s="5"/>
      <c r="ED1181" s="5"/>
      <c r="EE1181" s="5"/>
      <c r="EF1181" s="5"/>
      <c r="EG1181" s="5"/>
      <c r="EH1181" s="5"/>
      <c r="EI1181" s="5"/>
      <c r="EJ1181" s="5"/>
      <c r="EK1181" s="5"/>
      <c r="EL1181" s="5"/>
      <c r="EM1181" s="5"/>
      <c r="EN1181" s="5"/>
      <c r="EO1181" s="5"/>
      <c r="EP1181" s="5"/>
      <c r="EQ1181" s="5"/>
      <c r="ER1181" s="5"/>
      <c r="ES1181" s="5"/>
      <c r="ET1181" s="5"/>
      <c r="EU1181" s="5"/>
      <c r="EV1181" s="5"/>
      <c r="EW1181" s="5"/>
      <c r="EX1181" s="5"/>
    </row>
    <row r="1182" spans="1:154" ht="15">
      <c r="A1182" s="5"/>
      <c r="B1182" s="5"/>
      <c r="C1182" s="5"/>
      <c r="D1182" s="5"/>
      <c r="E1182" s="5"/>
      <c r="F1182" s="5"/>
      <c r="G1182" s="5"/>
      <c r="H1182" s="5"/>
      <c r="I1182" s="29"/>
      <c r="J1182" s="20"/>
      <c r="K1182" s="20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  <c r="EB1182" s="5"/>
      <c r="EC1182" s="5"/>
      <c r="ED1182" s="5"/>
      <c r="EE1182" s="5"/>
      <c r="EF1182" s="5"/>
      <c r="EG1182" s="5"/>
      <c r="EH1182" s="5"/>
      <c r="EI1182" s="5"/>
      <c r="EJ1182" s="5"/>
      <c r="EK1182" s="5"/>
      <c r="EL1182" s="5"/>
      <c r="EM1182" s="5"/>
      <c r="EN1182" s="5"/>
      <c r="EO1182" s="5"/>
      <c r="EP1182" s="5"/>
      <c r="EQ1182" s="5"/>
      <c r="ER1182" s="5"/>
      <c r="ES1182" s="5"/>
      <c r="ET1182" s="5"/>
      <c r="EU1182" s="5"/>
      <c r="EV1182" s="5"/>
      <c r="EW1182" s="5"/>
      <c r="EX1182" s="5"/>
    </row>
    <row r="1183" spans="1:154" ht="15">
      <c r="A1183" s="5"/>
      <c r="B1183" s="5"/>
      <c r="C1183" s="5"/>
      <c r="D1183" s="5"/>
      <c r="E1183" s="5"/>
      <c r="F1183" s="5"/>
      <c r="G1183" s="5"/>
      <c r="H1183" s="5"/>
      <c r="I1183" s="29"/>
      <c r="J1183" s="20"/>
      <c r="K1183" s="20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  <c r="EB1183" s="5"/>
      <c r="EC1183" s="5"/>
      <c r="ED1183" s="5"/>
      <c r="EE1183" s="5"/>
      <c r="EF1183" s="5"/>
      <c r="EG1183" s="5"/>
      <c r="EH1183" s="5"/>
      <c r="EI1183" s="5"/>
      <c r="EJ1183" s="5"/>
      <c r="EK1183" s="5"/>
      <c r="EL1183" s="5"/>
      <c r="EM1183" s="5"/>
      <c r="EN1183" s="5"/>
      <c r="EO1183" s="5"/>
      <c r="EP1183" s="5"/>
      <c r="EQ1183" s="5"/>
      <c r="ER1183" s="5"/>
      <c r="ES1183" s="5"/>
      <c r="ET1183" s="5"/>
      <c r="EU1183" s="5"/>
      <c r="EV1183" s="5"/>
      <c r="EW1183" s="5"/>
      <c r="EX1183" s="5"/>
    </row>
    <row r="1184" spans="1:154" ht="15">
      <c r="A1184" s="5"/>
      <c r="B1184" s="5"/>
      <c r="C1184" s="5"/>
      <c r="D1184" s="5"/>
      <c r="E1184" s="5"/>
      <c r="F1184" s="5"/>
      <c r="G1184" s="5"/>
      <c r="H1184" s="5"/>
      <c r="I1184" s="29"/>
      <c r="J1184" s="20"/>
      <c r="K1184" s="20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  <c r="EB1184" s="5"/>
      <c r="EC1184" s="5"/>
      <c r="ED1184" s="5"/>
      <c r="EE1184" s="5"/>
      <c r="EF1184" s="5"/>
      <c r="EG1184" s="5"/>
      <c r="EH1184" s="5"/>
      <c r="EI1184" s="5"/>
      <c r="EJ1184" s="5"/>
      <c r="EK1184" s="5"/>
      <c r="EL1184" s="5"/>
      <c r="EM1184" s="5"/>
      <c r="EN1184" s="5"/>
      <c r="EO1184" s="5"/>
      <c r="EP1184" s="5"/>
      <c r="EQ1184" s="5"/>
      <c r="ER1184" s="5"/>
      <c r="ES1184" s="5"/>
      <c r="ET1184" s="5"/>
      <c r="EU1184" s="5"/>
      <c r="EV1184" s="5"/>
      <c r="EW1184" s="5"/>
      <c r="EX1184" s="5"/>
    </row>
    <row r="1185" spans="1:154" ht="15">
      <c r="A1185" s="5"/>
      <c r="B1185" s="5"/>
      <c r="C1185" s="5"/>
      <c r="D1185" s="5"/>
      <c r="E1185" s="5"/>
      <c r="F1185" s="5"/>
      <c r="G1185" s="5"/>
      <c r="H1185" s="5"/>
      <c r="I1185" s="29"/>
      <c r="J1185" s="20"/>
      <c r="K1185" s="20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  <c r="EK1185" s="5"/>
      <c r="EL1185" s="5"/>
      <c r="EM1185" s="5"/>
      <c r="EN1185" s="5"/>
      <c r="EO1185" s="5"/>
      <c r="EP1185" s="5"/>
      <c r="EQ1185" s="5"/>
      <c r="ER1185" s="5"/>
      <c r="ES1185" s="5"/>
      <c r="ET1185" s="5"/>
      <c r="EU1185" s="5"/>
      <c r="EV1185" s="5"/>
      <c r="EW1185" s="5"/>
      <c r="EX1185" s="5"/>
    </row>
    <row r="1186" spans="1:154" ht="15">
      <c r="A1186" s="5"/>
      <c r="B1186" s="5"/>
      <c r="C1186" s="5"/>
      <c r="D1186" s="5"/>
      <c r="E1186" s="5"/>
      <c r="F1186" s="5"/>
      <c r="G1186" s="5"/>
      <c r="H1186" s="5"/>
      <c r="I1186" s="29"/>
      <c r="J1186" s="20"/>
      <c r="K1186" s="20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  <c r="EB1186" s="5"/>
      <c r="EC1186" s="5"/>
      <c r="ED1186" s="5"/>
      <c r="EE1186" s="5"/>
      <c r="EF1186" s="5"/>
      <c r="EG1186" s="5"/>
      <c r="EH1186" s="5"/>
      <c r="EI1186" s="5"/>
      <c r="EJ1186" s="5"/>
      <c r="EK1186" s="5"/>
      <c r="EL1186" s="5"/>
      <c r="EM1186" s="5"/>
      <c r="EN1186" s="5"/>
      <c r="EO1186" s="5"/>
      <c r="EP1186" s="5"/>
      <c r="EQ1186" s="5"/>
      <c r="ER1186" s="5"/>
      <c r="ES1186" s="5"/>
      <c r="ET1186" s="5"/>
      <c r="EU1186" s="5"/>
      <c r="EV1186" s="5"/>
      <c r="EW1186" s="5"/>
      <c r="EX1186" s="5"/>
    </row>
    <row r="1187" spans="1:154" ht="15">
      <c r="A1187" s="5"/>
      <c r="B1187" s="5"/>
      <c r="C1187" s="5"/>
      <c r="D1187" s="5"/>
      <c r="E1187" s="5"/>
      <c r="F1187" s="5"/>
      <c r="G1187" s="5"/>
      <c r="H1187" s="5"/>
      <c r="I1187" s="29"/>
      <c r="J1187" s="20"/>
      <c r="K1187" s="20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  <c r="DY1187" s="5"/>
      <c r="DZ1187" s="5"/>
      <c r="EA1187" s="5"/>
      <c r="EB1187" s="5"/>
      <c r="EC1187" s="5"/>
      <c r="ED1187" s="5"/>
      <c r="EE1187" s="5"/>
      <c r="EF1187" s="5"/>
      <c r="EG1187" s="5"/>
      <c r="EH1187" s="5"/>
      <c r="EI1187" s="5"/>
      <c r="EJ1187" s="5"/>
      <c r="EK1187" s="5"/>
      <c r="EL1187" s="5"/>
      <c r="EM1187" s="5"/>
      <c r="EN1187" s="5"/>
      <c r="EO1187" s="5"/>
      <c r="EP1187" s="5"/>
      <c r="EQ1187" s="5"/>
      <c r="ER1187" s="5"/>
      <c r="ES1187" s="5"/>
      <c r="ET1187" s="5"/>
      <c r="EU1187" s="5"/>
      <c r="EV1187" s="5"/>
      <c r="EW1187" s="5"/>
      <c r="EX1187" s="5"/>
    </row>
    <row r="1188" spans="1:154" ht="15">
      <c r="A1188" s="5"/>
      <c r="B1188" s="5"/>
      <c r="C1188" s="5"/>
      <c r="D1188" s="5"/>
      <c r="E1188" s="5"/>
      <c r="F1188" s="5"/>
      <c r="G1188" s="5"/>
      <c r="H1188" s="5"/>
      <c r="I1188" s="29"/>
      <c r="J1188" s="20"/>
      <c r="K1188" s="20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  <c r="DY1188" s="5"/>
      <c r="DZ1188" s="5"/>
      <c r="EA1188" s="5"/>
      <c r="EB1188" s="5"/>
      <c r="EC1188" s="5"/>
      <c r="ED1188" s="5"/>
      <c r="EE1188" s="5"/>
      <c r="EF1188" s="5"/>
      <c r="EG1188" s="5"/>
      <c r="EH1188" s="5"/>
      <c r="EI1188" s="5"/>
      <c r="EJ1188" s="5"/>
      <c r="EK1188" s="5"/>
      <c r="EL1188" s="5"/>
      <c r="EM1188" s="5"/>
      <c r="EN1188" s="5"/>
      <c r="EO1188" s="5"/>
      <c r="EP1188" s="5"/>
      <c r="EQ1188" s="5"/>
      <c r="ER1188" s="5"/>
      <c r="ES1188" s="5"/>
      <c r="ET1188" s="5"/>
      <c r="EU1188" s="5"/>
      <c r="EV1188" s="5"/>
      <c r="EW1188" s="5"/>
      <c r="EX1188" s="5"/>
    </row>
    <row r="1189" spans="1:154" ht="15">
      <c r="A1189" s="5"/>
      <c r="B1189" s="5"/>
      <c r="C1189" s="5"/>
      <c r="D1189" s="5"/>
      <c r="E1189" s="5"/>
      <c r="F1189" s="5"/>
      <c r="G1189" s="5"/>
      <c r="H1189" s="5"/>
      <c r="I1189" s="29"/>
      <c r="J1189" s="20"/>
      <c r="K1189" s="20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  <c r="DY1189" s="5"/>
      <c r="DZ1189" s="5"/>
      <c r="EA1189" s="5"/>
      <c r="EB1189" s="5"/>
      <c r="EC1189" s="5"/>
      <c r="ED1189" s="5"/>
      <c r="EE1189" s="5"/>
      <c r="EF1189" s="5"/>
      <c r="EG1189" s="5"/>
      <c r="EH1189" s="5"/>
      <c r="EI1189" s="5"/>
      <c r="EJ1189" s="5"/>
      <c r="EK1189" s="5"/>
      <c r="EL1189" s="5"/>
      <c r="EM1189" s="5"/>
      <c r="EN1189" s="5"/>
      <c r="EO1189" s="5"/>
      <c r="EP1189" s="5"/>
      <c r="EQ1189" s="5"/>
      <c r="ER1189" s="5"/>
      <c r="ES1189" s="5"/>
      <c r="ET1189" s="5"/>
      <c r="EU1189" s="5"/>
      <c r="EV1189" s="5"/>
      <c r="EW1189" s="5"/>
      <c r="EX1189" s="5"/>
    </row>
    <row r="1190" spans="1:154" ht="15">
      <c r="A1190" s="5"/>
      <c r="B1190" s="5"/>
      <c r="C1190" s="5"/>
      <c r="D1190" s="5"/>
      <c r="E1190" s="5"/>
      <c r="F1190" s="5"/>
      <c r="G1190" s="5"/>
      <c r="H1190" s="5"/>
      <c r="I1190" s="29"/>
      <c r="J1190" s="20"/>
      <c r="K1190" s="20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  <c r="EK1190" s="5"/>
      <c r="EL1190" s="5"/>
      <c r="EM1190" s="5"/>
      <c r="EN1190" s="5"/>
      <c r="EO1190" s="5"/>
      <c r="EP1190" s="5"/>
      <c r="EQ1190" s="5"/>
      <c r="ER1190" s="5"/>
      <c r="ES1190" s="5"/>
      <c r="ET1190" s="5"/>
      <c r="EU1190" s="5"/>
      <c r="EV1190" s="5"/>
      <c r="EW1190" s="5"/>
      <c r="EX1190" s="5"/>
    </row>
    <row r="1191" spans="1:154" ht="15">
      <c r="A1191" s="5"/>
      <c r="B1191" s="5"/>
      <c r="C1191" s="5"/>
      <c r="D1191" s="5"/>
      <c r="E1191" s="5"/>
      <c r="F1191" s="5"/>
      <c r="G1191" s="5"/>
      <c r="H1191" s="5"/>
      <c r="I1191" s="29"/>
      <c r="J1191" s="20"/>
      <c r="K1191" s="20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  <c r="EK1191" s="5"/>
      <c r="EL1191" s="5"/>
      <c r="EM1191" s="5"/>
      <c r="EN1191" s="5"/>
      <c r="EO1191" s="5"/>
      <c r="EP1191" s="5"/>
      <c r="EQ1191" s="5"/>
      <c r="ER1191" s="5"/>
      <c r="ES1191" s="5"/>
      <c r="ET1191" s="5"/>
      <c r="EU1191" s="5"/>
      <c r="EV1191" s="5"/>
      <c r="EW1191" s="5"/>
      <c r="EX1191" s="5"/>
    </row>
    <row r="1192" spans="1:154" ht="15">
      <c r="A1192" s="5"/>
      <c r="B1192" s="5"/>
      <c r="C1192" s="5"/>
      <c r="D1192" s="5"/>
      <c r="E1192" s="5"/>
      <c r="F1192" s="5"/>
      <c r="G1192" s="5"/>
      <c r="H1192" s="5"/>
      <c r="I1192" s="29"/>
      <c r="J1192" s="20"/>
      <c r="K1192" s="20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  <c r="DY1192" s="5"/>
      <c r="DZ1192" s="5"/>
      <c r="EA1192" s="5"/>
      <c r="EB1192" s="5"/>
      <c r="EC1192" s="5"/>
      <c r="ED1192" s="5"/>
      <c r="EE1192" s="5"/>
      <c r="EF1192" s="5"/>
      <c r="EG1192" s="5"/>
      <c r="EH1192" s="5"/>
      <c r="EI1192" s="5"/>
      <c r="EJ1192" s="5"/>
      <c r="EK1192" s="5"/>
      <c r="EL1192" s="5"/>
      <c r="EM1192" s="5"/>
      <c r="EN1192" s="5"/>
      <c r="EO1192" s="5"/>
      <c r="EP1192" s="5"/>
      <c r="EQ1192" s="5"/>
      <c r="ER1192" s="5"/>
      <c r="ES1192" s="5"/>
      <c r="ET1192" s="5"/>
      <c r="EU1192" s="5"/>
      <c r="EV1192" s="5"/>
      <c r="EW1192" s="5"/>
      <c r="EX1192" s="5"/>
    </row>
    <row r="1193" spans="1:154" ht="15">
      <c r="A1193" s="5"/>
      <c r="B1193" s="5"/>
      <c r="C1193" s="5"/>
      <c r="D1193" s="5"/>
      <c r="E1193" s="5"/>
      <c r="F1193" s="5"/>
      <c r="G1193" s="5"/>
      <c r="H1193" s="5"/>
      <c r="I1193" s="29"/>
      <c r="J1193" s="20"/>
      <c r="K1193" s="20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  <c r="DX1193" s="5"/>
      <c r="DY1193" s="5"/>
      <c r="DZ1193" s="5"/>
      <c r="EA1193" s="5"/>
      <c r="EB1193" s="5"/>
      <c r="EC1193" s="5"/>
      <c r="ED1193" s="5"/>
      <c r="EE1193" s="5"/>
      <c r="EF1193" s="5"/>
      <c r="EG1193" s="5"/>
      <c r="EH1193" s="5"/>
      <c r="EI1193" s="5"/>
      <c r="EJ1193" s="5"/>
      <c r="EK1193" s="5"/>
      <c r="EL1193" s="5"/>
      <c r="EM1193" s="5"/>
      <c r="EN1193" s="5"/>
      <c r="EO1193" s="5"/>
      <c r="EP1193" s="5"/>
      <c r="EQ1193" s="5"/>
      <c r="ER1193" s="5"/>
      <c r="ES1193" s="5"/>
      <c r="ET1193" s="5"/>
      <c r="EU1193" s="5"/>
      <c r="EV1193" s="5"/>
      <c r="EW1193" s="5"/>
      <c r="EX1193" s="5"/>
    </row>
    <row r="1194" spans="1:154" ht="15">
      <c r="A1194" s="5"/>
      <c r="B1194" s="5"/>
      <c r="C1194" s="5"/>
      <c r="D1194" s="5"/>
      <c r="E1194" s="5"/>
      <c r="F1194" s="5"/>
      <c r="G1194" s="5"/>
      <c r="H1194" s="5"/>
      <c r="I1194" s="29"/>
      <c r="J1194" s="20"/>
      <c r="K1194" s="20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  <c r="DX1194" s="5"/>
      <c r="DY1194" s="5"/>
      <c r="DZ1194" s="5"/>
      <c r="EA1194" s="5"/>
      <c r="EB1194" s="5"/>
      <c r="EC1194" s="5"/>
      <c r="ED1194" s="5"/>
      <c r="EE1194" s="5"/>
      <c r="EF1194" s="5"/>
      <c r="EG1194" s="5"/>
      <c r="EH1194" s="5"/>
      <c r="EI1194" s="5"/>
      <c r="EJ1194" s="5"/>
      <c r="EK1194" s="5"/>
      <c r="EL1194" s="5"/>
      <c r="EM1194" s="5"/>
      <c r="EN1194" s="5"/>
      <c r="EO1194" s="5"/>
      <c r="EP1194" s="5"/>
      <c r="EQ1194" s="5"/>
      <c r="ER1194" s="5"/>
      <c r="ES1194" s="5"/>
      <c r="ET1194" s="5"/>
      <c r="EU1194" s="5"/>
      <c r="EV1194" s="5"/>
      <c r="EW1194" s="5"/>
      <c r="EX1194" s="5"/>
    </row>
    <row r="1195" spans="1:154" ht="15">
      <c r="A1195" s="5"/>
      <c r="B1195" s="5"/>
      <c r="C1195" s="5"/>
      <c r="D1195" s="5"/>
      <c r="E1195" s="5"/>
      <c r="F1195" s="5"/>
      <c r="G1195" s="5"/>
      <c r="H1195" s="5"/>
      <c r="I1195" s="29"/>
      <c r="J1195" s="20"/>
      <c r="K1195" s="20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  <c r="DY1195" s="5"/>
      <c r="DZ1195" s="5"/>
      <c r="EA1195" s="5"/>
      <c r="EB1195" s="5"/>
      <c r="EC1195" s="5"/>
      <c r="ED1195" s="5"/>
      <c r="EE1195" s="5"/>
      <c r="EF1195" s="5"/>
      <c r="EG1195" s="5"/>
      <c r="EH1195" s="5"/>
      <c r="EI1195" s="5"/>
      <c r="EJ1195" s="5"/>
      <c r="EK1195" s="5"/>
      <c r="EL1195" s="5"/>
      <c r="EM1195" s="5"/>
      <c r="EN1195" s="5"/>
      <c r="EO1195" s="5"/>
      <c r="EP1195" s="5"/>
      <c r="EQ1195" s="5"/>
      <c r="ER1195" s="5"/>
      <c r="ES1195" s="5"/>
      <c r="ET1195" s="5"/>
      <c r="EU1195" s="5"/>
      <c r="EV1195" s="5"/>
      <c r="EW1195" s="5"/>
      <c r="EX1195" s="5"/>
    </row>
    <row r="1196" spans="1:154" ht="15">
      <c r="A1196" s="5"/>
      <c r="B1196" s="5"/>
      <c r="C1196" s="5"/>
      <c r="D1196" s="5"/>
      <c r="E1196" s="5"/>
      <c r="F1196" s="5"/>
      <c r="G1196" s="5"/>
      <c r="H1196" s="5"/>
      <c r="I1196" s="29"/>
      <c r="J1196" s="20"/>
      <c r="K1196" s="20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  <c r="EB1196" s="5"/>
      <c r="EC1196" s="5"/>
      <c r="ED1196" s="5"/>
      <c r="EE1196" s="5"/>
      <c r="EF1196" s="5"/>
      <c r="EG1196" s="5"/>
      <c r="EH1196" s="5"/>
      <c r="EI1196" s="5"/>
      <c r="EJ1196" s="5"/>
      <c r="EK1196" s="5"/>
      <c r="EL1196" s="5"/>
      <c r="EM1196" s="5"/>
      <c r="EN1196" s="5"/>
      <c r="EO1196" s="5"/>
      <c r="EP1196" s="5"/>
      <c r="EQ1196" s="5"/>
      <c r="ER1196" s="5"/>
      <c r="ES1196" s="5"/>
      <c r="ET1196" s="5"/>
      <c r="EU1196" s="5"/>
      <c r="EV1196" s="5"/>
      <c r="EW1196" s="5"/>
      <c r="EX1196" s="5"/>
    </row>
    <row r="1197" spans="1:154" ht="15">
      <c r="A1197" s="5"/>
      <c r="B1197" s="5"/>
      <c r="C1197" s="5"/>
      <c r="D1197" s="5"/>
      <c r="E1197" s="5"/>
      <c r="F1197" s="5"/>
      <c r="G1197" s="5"/>
      <c r="H1197" s="5"/>
      <c r="I1197" s="29"/>
      <c r="J1197" s="20"/>
      <c r="K1197" s="20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  <c r="DY1197" s="5"/>
      <c r="DZ1197" s="5"/>
      <c r="EA1197" s="5"/>
      <c r="EB1197" s="5"/>
      <c r="EC1197" s="5"/>
      <c r="ED1197" s="5"/>
      <c r="EE1197" s="5"/>
      <c r="EF1197" s="5"/>
      <c r="EG1197" s="5"/>
      <c r="EH1197" s="5"/>
      <c r="EI1197" s="5"/>
      <c r="EJ1197" s="5"/>
      <c r="EK1197" s="5"/>
      <c r="EL1197" s="5"/>
      <c r="EM1197" s="5"/>
      <c r="EN1197" s="5"/>
      <c r="EO1197" s="5"/>
      <c r="EP1197" s="5"/>
      <c r="EQ1197" s="5"/>
      <c r="ER1197" s="5"/>
      <c r="ES1197" s="5"/>
      <c r="ET1197" s="5"/>
      <c r="EU1197" s="5"/>
      <c r="EV1197" s="5"/>
      <c r="EW1197" s="5"/>
      <c r="EX1197" s="5"/>
    </row>
    <row r="1198" spans="1:154" ht="15">
      <c r="A1198" s="5"/>
      <c r="B1198" s="5"/>
      <c r="C1198" s="5"/>
      <c r="D1198" s="5"/>
      <c r="E1198" s="5"/>
      <c r="F1198" s="5"/>
      <c r="G1198" s="5"/>
      <c r="H1198" s="5"/>
      <c r="I1198" s="29"/>
      <c r="J1198" s="20"/>
      <c r="K1198" s="20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  <c r="DY1198" s="5"/>
      <c r="DZ1198" s="5"/>
      <c r="EA1198" s="5"/>
      <c r="EB1198" s="5"/>
      <c r="EC1198" s="5"/>
      <c r="ED1198" s="5"/>
      <c r="EE1198" s="5"/>
      <c r="EF1198" s="5"/>
      <c r="EG1198" s="5"/>
      <c r="EH1198" s="5"/>
      <c r="EI1198" s="5"/>
      <c r="EJ1198" s="5"/>
      <c r="EK1198" s="5"/>
      <c r="EL1198" s="5"/>
      <c r="EM1198" s="5"/>
      <c r="EN1198" s="5"/>
      <c r="EO1198" s="5"/>
      <c r="EP1198" s="5"/>
      <c r="EQ1198" s="5"/>
      <c r="ER1198" s="5"/>
      <c r="ES1198" s="5"/>
      <c r="ET1198" s="5"/>
      <c r="EU1198" s="5"/>
      <c r="EV1198" s="5"/>
      <c r="EW1198" s="5"/>
      <c r="EX1198" s="5"/>
    </row>
    <row r="1199" spans="1:154" ht="15">
      <c r="A1199" s="5"/>
      <c r="B1199" s="5"/>
      <c r="C1199" s="5"/>
      <c r="D1199" s="5"/>
      <c r="E1199" s="5"/>
      <c r="F1199" s="5"/>
      <c r="G1199" s="5"/>
      <c r="H1199" s="5"/>
      <c r="I1199" s="29"/>
      <c r="J1199" s="20"/>
      <c r="K1199" s="20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  <c r="EB1199" s="5"/>
      <c r="EC1199" s="5"/>
      <c r="ED1199" s="5"/>
      <c r="EE1199" s="5"/>
      <c r="EF1199" s="5"/>
      <c r="EG1199" s="5"/>
      <c r="EH1199" s="5"/>
      <c r="EI1199" s="5"/>
      <c r="EJ1199" s="5"/>
      <c r="EK1199" s="5"/>
      <c r="EL1199" s="5"/>
      <c r="EM1199" s="5"/>
      <c r="EN1199" s="5"/>
      <c r="EO1199" s="5"/>
      <c r="EP1199" s="5"/>
      <c r="EQ1199" s="5"/>
      <c r="ER1199" s="5"/>
      <c r="ES1199" s="5"/>
      <c r="ET1199" s="5"/>
      <c r="EU1199" s="5"/>
      <c r="EV1199" s="5"/>
      <c r="EW1199" s="5"/>
      <c r="EX1199" s="5"/>
    </row>
    <row r="1200" spans="1:154" ht="15">
      <c r="A1200" s="5"/>
      <c r="B1200" s="5"/>
      <c r="C1200" s="5"/>
      <c r="D1200" s="5"/>
      <c r="E1200" s="5"/>
      <c r="F1200" s="5"/>
      <c r="G1200" s="5"/>
      <c r="H1200" s="5"/>
      <c r="I1200" s="29"/>
      <c r="J1200" s="20"/>
      <c r="K1200" s="20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  <c r="EB1200" s="5"/>
      <c r="EC1200" s="5"/>
      <c r="ED1200" s="5"/>
      <c r="EE1200" s="5"/>
      <c r="EF1200" s="5"/>
      <c r="EG1200" s="5"/>
      <c r="EH1200" s="5"/>
      <c r="EI1200" s="5"/>
      <c r="EJ1200" s="5"/>
      <c r="EK1200" s="5"/>
      <c r="EL1200" s="5"/>
      <c r="EM1200" s="5"/>
      <c r="EN1200" s="5"/>
      <c r="EO1200" s="5"/>
      <c r="EP1200" s="5"/>
      <c r="EQ1200" s="5"/>
      <c r="ER1200" s="5"/>
      <c r="ES1200" s="5"/>
      <c r="ET1200" s="5"/>
      <c r="EU1200" s="5"/>
      <c r="EV1200" s="5"/>
      <c r="EW1200" s="5"/>
      <c r="EX1200" s="5"/>
    </row>
    <row r="1201" spans="1:154" ht="15">
      <c r="A1201" s="5"/>
      <c r="B1201" s="5"/>
      <c r="C1201" s="5"/>
      <c r="D1201" s="5"/>
      <c r="E1201" s="5"/>
      <c r="F1201" s="5"/>
      <c r="G1201" s="5"/>
      <c r="H1201" s="5"/>
      <c r="I1201" s="29"/>
      <c r="J1201" s="20"/>
      <c r="K1201" s="20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  <c r="DY1201" s="5"/>
      <c r="DZ1201" s="5"/>
      <c r="EA1201" s="5"/>
      <c r="EB1201" s="5"/>
      <c r="EC1201" s="5"/>
      <c r="ED1201" s="5"/>
      <c r="EE1201" s="5"/>
      <c r="EF1201" s="5"/>
      <c r="EG1201" s="5"/>
      <c r="EH1201" s="5"/>
      <c r="EI1201" s="5"/>
      <c r="EJ1201" s="5"/>
      <c r="EK1201" s="5"/>
      <c r="EL1201" s="5"/>
      <c r="EM1201" s="5"/>
      <c r="EN1201" s="5"/>
      <c r="EO1201" s="5"/>
      <c r="EP1201" s="5"/>
      <c r="EQ1201" s="5"/>
      <c r="ER1201" s="5"/>
      <c r="ES1201" s="5"/>
      <c r="ET1201" s="5"/>
      <c r="EU1201" s="5"/>
      <c r="EV1201" s="5"/>
      <c r="EW1201" s="5"/>
      <c r="EX1201" s="5"/>
    </row>
    <row r="1202" spans="1:154" ht="15">
      <c r="A1202" s="5"/>
      <c r="B1202" s="5"/>
      <c r="C1202" s="5"/>
      <c r="D1202" s="5"/>
      <c r="E1202" s="5"/>
      <c r="F1202" s="5"/>
      <c r="G1202" s="5"/>
      <c r="H1202" s="5"/>
      <c r="I1202" s="29"/>
      <c r="J1202" s="20"/>
      <c r="K1202" s="20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  <c r="DY1202" s="5"/>
      <c r="DZ1202" s="5"/>
      <c r="EA1202" s="5"/>
      <c r="EB1202" s="5"/>
      <c r="EC1202" s="5"/>
      <c r="ED1202" s="5"/>
      <c r="EE1202" s="5"/>
      <c r="EF1202" s="5"/>
      <c r="EG1202" s="5"/>
      <c r="EH1202" s="5"/>
      <c r="EI1202" s="5"/>
      <c r="EJ1202" s="5"/>
      <c r="EK1202" s="5"/>
      <c r="EL1202" s="5"/>
      <c r="EM1202" s="5"/>
      <c r="EN1202" s="5"/>
      <c r="EO1202" s="5"/>
      <c r="EP1202" s="5"/>
      <c r="EQ1202" s="5"/>
      <c r="ER1202" s="5"/>
      <c r="ES1202" s="5"/>
      <c r="ET1202" s="5"/>
      <c r="EU1202" s="5"/>
      <c r="EV1202" s="5"/>
      <c r="EW1202" s="5"/>
      <c r="EX1202" s="5"/>
    </row>
    <row r="1203" spans="1:154" ht="15">
      <c r="A1203" s="5"/>
      <c r="B1203" s="5"/>
      <c r="C1203" s="5"/>
      <c r="D1203" s="5"/>
      <c r="E1203" s="5"/>
      <c r="F1203" s="5"/>
      <c r="G1203" s="5"/>
      <c r="H1203" s="5"/>
      <c r="I1203" s="29"/>
      <c r="J1203" s="20"/>
      <c r="K1203" s="20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  <c r="DX1203" s="5"/>
      <c r="DY1203" s="5"/>
      <c r="DZ1203" s="5"/>
      <c r="EA1203" s="5"/>
      <c r="EB1203" s="5"/>
      <c r="EC1203" s="5"/>
      <c r="ED1203" s="5"/>
      <c r="EE1203" s="5"/>
      <c r="EF1203" s="5"/>
      <c r="EG1203" s="5"/>
      <c r="EH1203" s="5"/>
      <c r="EI1203" s="5"/>
      <c r="EJ1203" s="5"/>
      <c r="EK1203" s="5"/>
      <c r="EL1203" s="5"/>
      <c r="EM1203" s="5"/>
      <c r="EN1203" s="5"/>
      <c r="EO1203" s="5"/>
      <c r="EP1203" s="5"/>
      <c r="EQ1203" s="5"/>
      <c r="ER1203" s="5"/>
      <c r="ES1203" s="5"/>
      <c r="ET1203" s="5"/>
      <c r="EU1203" s="5"/>
      <c r="EV1203" s="5"/>
      <c r="EW1203" s="5"/>
      <c r="EX1203" s="5"/>
    </row>
    <row r="1204" spans="1:154" ht="15">
      <c r="A1204" s="5"/>
      <c r="B1204" s="5"/>
      <c r="C1204" s="5"/>
      <c r="D1204" s="5"/>
      <c r="E1204" s="5"/>
      <c r="F1204" s="5"/>
      <c r="G1204" s="5"/>
      <c r="H1204" s="5"/>
      <c r="I1204" s="29"/>
      <c r="J1204" s="20"/>
      <c r="K1204" s="20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  <c r="DY1204" s="5"/>
      <c r="DZ1204" s="5"/>
      <c r="EA1204" s="5"/>
      <c r="EB1204" s="5"/>
      <c r="EC1204" s="5"/>
      <c r="ED1204" s="5"/>
      <c r="EE1204" s="5"/>
      <c r="EF1204" s="5"/>
      <c r="EG1204" s="5"/>
      <c r="EH1204" s="5"/>
      <c r="EI1204" s="5"/>
      <c r="EJ1204" s="5"/>
      <c r="EK1204" s="5"/>
      <c r="EL1204" s="5"/>
      <c r="EM1204" s="5"/>
      <c r="EN1204" s="5"/>
      <c r="EO1204" s="5"/>
      <c r="EP1204" s="5"/>
      <c r="EQ1204" s="5"/>
      <c r="ER1204" s="5"/>
      <c r="ES1204" s="5"/>
      <c r="ET1204" s="5"/>
      <c r="EU1204" s="5"/>
      <c r="EV1204" s="5"/>
      <c r="EW1204" s="5"/>
      <c r="EX1204" s="5"/>
    </row>
    <row r="1205" spans="1:154" ht="15">
      <c r="A1205" s="5"/>
      <c r="B1205" s="5"/>
      <c r="C1205" s="5"/>
      <c r="D1205" s="5"/>
      <c r="E1205" s="5"/>
      <c r="F1205" s="5"/>
      <c r="G1205" s="5"/>
      <c r="H1205" s="5"/>
      <c r="I1205" s="29"/>
      <c r="J1205" s="20"/>
      <c r="K1205" s="20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  <c r="DX1205" s="5"/>
      <c r="DY1205" s="5"/>
      <c r="DZ1205" s="5"/>
      <c r="EA1205" s="5"/>
      <c r="EB1205" s="5"/>
      <c r="EC1205" s="5"/>
      <c r="ED1205" s="5"/>
      <c r="EE1205" s="5"/>
      <c r="EF1205" s="5"/>
      <c r="EG1205" s="5"/>
      <c r="EH1205" s="5"/>
      <c r="EI1205" s="5"/>
      <c r="EJ1205" s="5"/>
      <c r="EK1205" s="5"/>
      <c r="EL1205" s="5"/>
      <c r="EM1205" s="5"/>
      <c r="EN1205" s="5"/>
      <c r="EO1205" s="5"/>
      <c r="EP1205" s="5"/>
      <c r="EQ1205" s="5"/>
      <c r="ER1205" s="5"/>
      <c r="ES1205" s="5"/>
      <c r="ET1205" s="5"/>
      <c r="EU1205" s="5"/>
      <c r="EV1205" s="5"/>
      <c r="EW1205" s="5"/>
      <c r="EX1205" s="5"/>
    </row>
    <row r="1206" spans="1:154" ht="15">
      <c r="A1206" s="5"/>
      <c r="B1206" s="5"/>
      <c r="C1206" s="5"/>
      <c r="D1206" s="5"/>
      <c r="E1206" s="5"/>
      <c r="F1206" s="5"/>
      <c r="G1206" s="5"/>
      <c r="H1206" s="5"/>
      <c r="I1206" s="29"/>
      <c r="J1206" s="20"/>
      <c r="K1206" s="20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  <c r="DY1206" s="5"/>
      <c r="DZ1206" s="5"/>
      <c r="EA1206" s="5"/>
      <c r="EB1206" s="5"/>
      <c r="EC1206" s="5"/>
      <c r="ED1206" s="5"/>
      <c r="EE1206" s="5"/>
      <c r="EF1206" s="5"/>
      <c r="EG1206" s="5"/>
      <c r="EH1206" s="5"/>
      <c r="EI1206" s="5"/>
      <c r="EJ1206" s="5"/>
      <c r="EK1206" s="5"/>
      <c r="EL1206" s="5"/>
      <c r="EM1206" s="5"/>
      <c r="EN1206" s="5"/>
      <c r="EO1206" s="5"/>
      <c r="EP1206" s="5"/>
      <c r="EQ1206" s="5"/>
      <c r="ER1206" s="5"/>
      <c r="ES1206" s="5"/>
      <c r="ET1206" s="5"/>
      <c r="EU1206" s="5"/>
      <c r="EV1206" s="5"/>
      <c r="EW1206" s="5"/>
      <c r="EX1206" s="5"/>
    </row>
    <row r="1207" spans="1:154" ht="15">
      <c r="A1207" s="5"/>
      <c r="B1207" s="5"/>
      <c r="C1207" s="5"/>
      <c r="D1207" s="5"/>
      <c r="E1207" s="5"/>
      <c r="F1207" s="5"/>
      <c r="G1207" s="5"/>
      <c r="H1207" s="5"/>
      <c r="I1207" s="29"/>
      <c r="J1207" s="20"/>
      <c r="K1207" s="20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  <c r="DX1207" s="5"/>
      <c r="DY1207" s="5"/>
      <c r="DZ1207" s="5"/>
      <c r="EA1207" s="5"/>
      <c r="EB1207" s="5"/>
      <c r="EC1207" s="5"/>
      <c r="ED1207" s="5"/>
      <c r="EE1207" s="5"/>
      <c r="EF1207" s="5"/>
      <c r="EG1207" s="5"/>
      <c r="EH1207" s="5"/>
      <c r="EI1207" s="5"/>
      <c r="EJ1207" s="5"/>
      <c r="EK1207" s="5"/>
      <c r="EL1207" s="5"/>
      <c r="EM1207" s="5"/>
      <c r="EN1207" s="5"/>
      <c r="EO1207" s="5"/>
      <c r="EP1207" s="5"/>
      <c r="EQ1207" s="5"/>
      <c r="ER1207" s="5"/>
      <c r="ES1207" s="5"/>
      <c r="ET1207" s="5"/>
      <c r="EU1207" s="5"/>
      <c r="EV1207" s="5"/>
      <c r="EW1207" s="5"/>
      <c r="EX1207" s="5"/>
    </row>
    <row r="1208" spans="1:154" ht="15">
      <c r="A1208" s="5"/>
      <c r="B1208" s="5"/>
      <c r="C1208" s="5"/>
      <c r="D1208" s="5"/>
      <c r="E1208" s="5"/>
      <c r="F1208" s="5"/>
      <c r="G1208" s="5"/>
      <c r="H1208" s="5"/>
      <c r="I1208" s="29"/>
      <c r="J1208" s="20"/>
      <c r="K1208" s="20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  <c r="DX1208" s="5"/>
      <c r="DY1208" s="5"/>
      <c r="DZ1208" s="5"/>
      <c r="EA1208" s="5"/>
      <c r="EB1208" s="5"/>
      <c r="EC1208" s="5"/>
      <c r="ED1208" s="5"/>
      <c r="EE1208" s="5"/>
      <c r="EF1208" s="5"/>
      <c r="EG1208" s="5"/>
      <c r="EH1208" s="5"/>
      <c r="EI1208" s="5"/>
      <c r="EJ1208" s="5"/>
      <c r="EK1208" s="5"/>
      <c r="EL1208" s="5"/>
      <c r="EM1208" s="5"/>
      <c r="EN1208" s="5"/>
      <c r="EO1208" s="5"/>
      <c r="EP1208" s="5"/>
      <c r="EQ1208" s="5"/>
      <c r="ER1208" s="5"/>
      <c r="ES1208" s="5"/>
      <c r="ET1208" s="5"/>
      <c r="EU1208" s="5"/>
      <c r="EV1208" s="5"/>
      <c r="EW1208" s="5"/>
      <c r="EX1208" s="5"/>
    </row>
    <row r="1209" spans="1:154" ht="15">
      <c r="A1209" s="5"/>
      <c r="B1209" s="5"/>
      <c r="C1209" s="5"/>
      <c r="D1209" s="5"/>
      <c r="E1209" s="5"/>
      <c r="F1209" s="5"/>
      <c r="G1209" s="5"/>
      <c r="H1209" s="5"/>
      <c r="I1209" s="29"/>
      <c r="J1209" s="20"/>
      <c r="K1209" s="20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  <c r="DY1209" s="5"/>
      <c r="DZ1209" s="5"/>
      <c r="EA1209" s="5"/>
      <c r="EB1209" s="5"/>
      <c r="EC1209" s="5"/>
      <c r="ED1209" s="5"/>
      <c r="EE1209" s="5"/>
      <c r="EF1209" s="5"/>
      <c r="EG1209" s="5"/>
      <c r="EH1209" s="5"/>
      <c r="EI1209" s="5"/>
      <c r="EJ1209" s="5"/>
      <c r="EK1209" s="5"/>
      <c r="EL1209" s="5"/>
      <c r="EM1209" s="5"/>
      <c r="EN1209" s="5"/>
      <c r="EO1209" s="5"/>
      <c r="EP1209" s="5"/>
      <c r="EQ1209" s="5"/>
      <c r="ER1209" s="5"/>
      <c r="ES1209" s="5"/>
      <c r="ET1209" s="5"/>
      <c r="EU1209" s="5"/>
      <c r="EV1209" s="5"/>
      <c r="EW1209" s="5"/>
      <c r="EX1209" s="5"/>
    </row>
    <row r="1210" spans="1:154" ht="15">
      <c r="A1210" s="5"/>
      <c r="B1210" s="5"/>
      <c r="C1210" s="5"/>
      <c r="D1210" s="5"/>
      <c r="E1210" s="5"/>
      <c r="F1210" s="5"/>
      <c r="G1210" s="5"/>
      <c r="H1210" s="5"/>
      <c r="I1210" s="29"/>
      <c r="J1210" s="20"/>
      <c r="K1210" s="20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  <c r="DY1210" s="5"/>
      <c r="DZ1210" s="5"/>
      <c r="EA1210" s="5"/>
      <c r="EB1210" s="5"/>
      <c r="EC1210" s="5"/>
      <c r="ED1210" s="5"/>
      <c r="EE1210" s="5"/>
      <c r="EF1210" s="5"/>
      <c r="EG1210" s="5"/>
      <c r="EH1210" s="5"/>
      <c r="EI1210" s="5"/>
      <c r="EJ1210" s="5"/>
      <c r="EK1210" s="5"/>
      <c r="EL1210" s="5"/>
      <c r="EM1210" s="5"/>
      <c r="EN1210" s="5"/>
      <c r="EO1210" s="5"/>
      <c r="EP1210" s="5"/>
      <c r="EQ1210" s="5"/>
      <c r="ER1210" s="5"/>
      <c r="ES1210" s="5"/>
      <c r="ET1210" s="5"/>
      <c r="EU1210" s="5"/>
      <c r="EV1210" s="5"/>
      <c r="EW1210" s="5"/>
      <c r="EX1210" s="5"/>
    </row>
    <row r="1211" spans="1:154" ht="15">
      <c r="A1211" s="5"/>
      <c r="B1211" s="5"/>
      <c r="C1211" s="5"/>
      <c r="D1211" s="5"/>
      <c r="E1211" s="5"/>
      <c r="F1211" s="5"/>
      <c r="G1211" s="5"/>
      <c r="H1211" s="5"/>
      <c r="I1211" s="29"/>
      <c r="J1211" s="20"/>
      <c r="K1211" s="20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  <c r="DY1211" s="5"/>
      <c r="DZ1211" s="5"/>
      <c r="EA1211" s="5"/>
      <c r="EB1211" s="5"/>
      <c r="EC1211" s="5"/>
      <c r="ED1211" s="5"/>
      <c r="EE1211" s="5"/>
      <c r="EF1211" s="5"/>
      <c r="EG1211" s="5"/>
      <c r="EH1211" s="5"/>
      <c r="EI1211" s="5"/>
      <c r="EJ1211" s="5"/>
      <c r="EK1211" s="5"/>
      <c r="EL1211" s="5"/>
      <c r="EM1211" s="5"/>
      <c r="EN1211" s="5"/>
      <c r="EO1211" s="5"/>
      <c r="EP1211" s="5"/>
      <c r="EQ1211" s="5"/>
      <c r="ER1211" s="5"/>
      <c r="ES1211" s="5"/>
      <c r="ET1211" s="5"/>
      <c r="EU1211" s="5"/>
      <c r="EV1211" s="5"/>
      <c r="EW1211" s="5"/>
      <c r="EX1211" s="5"/>
    </row>
    <row r="1212" spans="1:154" ht="15">
      <c r="A1212" s="5"/>
      <c r="B1212" s="5"/>
      <c r="C1212" s="5"/>
      <c r="D1212" s="5"/>
      <c r="E1212" s="5"/>
      <c r="F1212" s="5"/>
      <c r="G1212" s="5"/>
      <c r="H1212" s="5"/>
      <c r="I1212" s="29"/>
      <c r="J1212" s="20"/>
      <c r="K1212" s="20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  <c r="DY1212" s="5"/>
      <c r="DZ1212" s="5"/>
      <c r="EA1212" s="5"/>
      <c r="EB1212" s="5"/>
      <c r="EC1212" s="5"/>
      <c r="ED1212" s="5"/>
      <c r="EE1212" s="5"/>
      <c r="EF1212" s="5"/>
      <c r="EG1212" s="5"/>
      <c r="EH1212" s="5"/>
      <c r="EI1212" s="5"/>
      <c r="EJ1212" s="5"/>
      <c r="EK1212" s="5"/>
      <c r="EL1212" s="5"/>
      <c r="EM1212" s="5"/>
      <c r="EN1212" s="5"/>
      <c r="EO1212" s="5"/>
      <c r="EP1212" s="5"/>
      <c r="EQ1212" s="5"/>
      <c r="ER1212" s="5"/>
      <c r="ES1212" s="5"/>
      <c r="ET1212" s="5"/>
      <c r="EU1212" s="5"/>
      <c r="EV1212" s="5"/>
      <c r="EW1212" s="5"/>
      <c r="EX1212" s="5"/>
    </row>
    <row r="1213" spans="1:154" ht="15">
      <c r="A1213" s="5"/>
      <c r="B1213" s="5"/>
      <c r="C1213" s="5"/>
      <c r="D1213" s="5"/>
      <c r="E1213" s="5"/>
      <c r="F1213" s="5"/>
      <c r="G1213" s="5"/>
      <c r="H1213" s="5"/>
      <c r="I1213" s="29"/>
      <c r="J1213" s="20"/>
      <c r="K1213" s="20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  <c r="DY1213" s="5"/>
      <c r="DZ1213" s="5"/>
      <c r="EA1213" s="5"/>
      <c r="EB1213" s="5"/>
      <c r="EC1213" s="5"/>
      <c r="ED1213" s="5"/>
      <c r="EE1213" s="5"/>
      <c r="EF1213" s="5"/>
      <c r="EG1213" s="5"/>
      <c r="EH1213" s="5"/>
      <c r="EI1213" s="5"/>
      <c r="EJ1213" s="5"/>
      <c r="EK1213" s="5"/>
      <c r="EL1213" s="5"/>
      <c r="EM1213" s="5"/>
      <c r="EN1213" s="5"/>
      <c r="EO1213" s="5"/>
      <c r="EP1213" s="5"/>
      <c r="EQ1213" s="5"/>
      <c r="ER1213" s="5"/>
      <c r="ES1213" s="5"/>
      <c r="ET1213" s="5"/>
      <c r="EU1213" s="5"/>
      <c r="EV1213" s="5"/>
      <c r="EW1213" s="5"/>
      <c r="EX1213" s="5"/>
    </row>
    <row r="1214" spans="1:154" ht="15">
      <c r="A1214" s="5"/>
      <c r="B1214" s="5"/>
      <c r="C1214" s="5"/>
      <c r="D1214" s="5"/>
      <c r="E1214" s="5"/>
      <c r="F1214" s="5"/>
      <c r="G1214" s="5"/>
      <c r="H1214" s="5"/>
      <c r="I1214" s="29"/>
      <c r="J1214" s="20"/>
      <c r="K1214" s="20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  <c r="DX1214" s="5"/>
      <c r="DY1214" s="5"/>
      <c r="DZ1214" s="5"/>
      <c r="EA1214" s="5"/>
      <c r="EB1214" s="5"/>
      <c r="EC1214" s="5"/>
      <c r="ED1214" s="5"/>
      <c r="EE1214" s="5"/>
      <c r="EF1214" s="5"/>
      <c r="EG1214" s="5"/>
      <c r="EH1214" s="5"/>
      <c r="EI1214" s="5"/>
      <c r="EJ1214" s="5"/>
      <c r="EK1214" s="5"/>
      <c r="EL1214" s="5"/>
      <c r="EM1214" s="5"/>
      <c r="EN1214" s="5"/>
      <c r="EO1214" s="5"/>
      <c r="EP1214" s="5"/>
      <c r="EQ1214" s="5"/>
      <c r="ER1214" s="5"/>
      <c r="ES1214" s="5"/>
      <c r="ET1214" s="5"/>
      <c r="EU1214" s="5"/>
      <c r="EV1214" s="5"/>
      <c r="EW1214" s="5"/>
      <c r="EX1214" s="5"/>
    </row>
    <row r="1215" spans="1:154" ht="15">
      <c r="A1215" s="5"/>
      <c r="B1215" s="5"/>
      <c r="C1215" s="5"/>
      <c r="D1215" s="5"/>
      <c r="E1215" s="5"/>
      <c r="F1215" s="5"/>
      <c r="G1215" s="5"/>
      <c r="H1215" s="5"/>
      <c r="I1215" s="29"/>
      <c r="J1215" s="20"/>
      <c r="K1215" s="20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  <c r="DX1215" s="5"/>
      <c r="DY1215" s="5"/>
      <c r="DZ1215" s="5"/>
      <c r="EA1215" s="5"/>
      <c r="EB1215" s="5"/>
      <c r="EC1215" s="5"/>
      <c r="ED1215" s="5"/>
      <c r="EE1215" s="5"/>
      <c r="EF1215" s="5"/>
      <c r="EG1215" s="5"/>
      <c r="EH1215" s="5"/>
      <c r="EI1215" s="5"/>
      <c r="EJ1215" s="5"/>
      <c r="EK1215" s="5"/>
      <c r="EL1215" s="5"/>
      <c r="EM1215" s="5"/>
      <c r="EN1215" s="5"/>
      <c r="EO1215" s="5"/>
      <c r="EP1215" s="5"/>
      <c r="EQ1215" s="5"/>
      <c r="ER1215" s="5"/>
      <c r="ES1215" s="5"/>
      <c r="ET1215" s="5"/>
      <c r="EU1215" s="5"/>
      <c r="EV1215" s="5"/>
      <c r="EW1215" s="5"/>
      <c r="EX1215" s="5"/>
    </row>
    <row r="1216" spans="1:154" ht="15">
      <c r="A1216" s="5"/>
      <c r="B1216" s="5"/>
      <c r="C1216" s="5"/>
      <c r="D1216" s="5"/>
      <c r="E1216" s="5"/>
      <c r="F1216" s="5"/>
      <c r="G1216" s="5"/>
      <c r="H1216" s="5"/>
      <c r="I1216" s="29"/>
      <c r="J1216" s="20"/>
      <c r="K1216" s="20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  <c r="DY1216" s="5"/>
      <c r="DZ1216" s="5"/>
      <c r="EA1216" s="5"/>
      <c r="EB1216" s="5"/>
      <c r="EC1216" s="5"/>
      <c r="ED1216" s="5"/>
      <c r="EE1216" s="5"/>
      <c r="EF1216" s="5"/>
      <c r="EG1216" s="5"/>
      <c r="EH1216" s="5"/>
      <c r="EI1216" s="5"/>
      <c r="EJ1216" s="5"/>
      <c r="EK1216" s="5"/>
      <c r="EL1216" s="5"/>
      <c r="EM1216" s="5"/>
      <c r="EN1216" s="5"/>
      <c r="EO1216" s="5"/>
      <c r="EP1216" s="5"/>
      <c r="EQ1216" s="5"/>
      <c r="ER1216" s="5"/>
      <c r="ES1216" s="5"/>
      <c r="ET1216" s="5"/>
      <c r="EU1216" s="5"/>
      <c r="EV1216" s="5"/>
      <c r="EW1216" s="5"/>
      <c r="EX1216" s="5"/>
    </row>
    <row r="1217" spans="1:154" ht="15">
      <c r="A1217" s="5"/>
      <c r="B1217" s="5"/>
      <c r="C1217" s="5"/>
      <c r="D1217" s="5"/>
      <c r="E1217" s="5"/>
      <c r="F1217" s="5"/>
      <c r="G1217" s="5"/>
      <c r="H1217" s="5"/>
      <c r="I1217" s="29"/>
      <c r="J1217" s="20"/>
      <c r="K1217" s="20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  <c r="DY1217" s="5"/>
      <c r="DZ1217" s="5"/>
      <c r="EA1217" s="5"/>
      <c r="EB1217" s="5"/>
      <c r="EC1217" s="5"/>
      <c r="ED1217" s="5"/>
      <c r="EE1217" s="5"/>
      <c r="EF1217" s="5"/>
      <c r="EG1217" s="5"/>
      <c r="EH1217" s="5"/>
      <c r="EI1217" s="5"/>
      <c r="EJ1217" s="5"/>
      <c r="EK1217" s="5"/>
      <c r="EL1217" s="5"/>
      <c r="EM1217" s="5"/>
      <c r="EN1217" s="5"/>
      <c r="EO1217" s="5"/>
      <c r="EP1217" s="5"/>
      <c r="EQ1217" s="5"/>
      <c r="ER1217" s="5"/>
      <c r="ES1217" s="5"/>
      <c r="ET1217" s="5"/>
      <c r="EU1217" s="5"/>
      <c r="EV1217" s="5"/>
      <c r="EW1217" s="5"/>
      <c r="EX1217" s="5"/>
    </row>
    <row r="1218" spans="1:154" ht="15">
      <c r="A1218" s="5"/>
      <c r="B1218" s="5"/>
      <c r="C1218" s="5"/>
      <c r="D1218" s="5"/>
      <c r="E1218" s="5"/>
      <c r="F1218" s="5"/>
      <c r="G1218" s="5"/>
      <c r="H1218" s="5"/>
      <c r="I1218" s="29"/>
      <c r="J1218" s="20"/>
      <c r="K1218" s="20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  <c r="DY1218" s="5"/>
      <c r="DZ1218" s="5"/>
      <c r="EA1218" s="5"/>
      <c r="EB1218" s="5"/>
      <c r="EC1218" s="5"/>
      <c r="ED1218" s="5"/>
      <c r="EE1218" s="5"/>
      <c r="EF1218" s="5"/>
      <c r="EG1218" s="5"/>
      <c r="EH1218" s="5"/>
      <c r="EI1218" s="5"/>
      <c r="EJ1218" s="5"/>
      <c r="EK1218" s="5"/>
      <c r="EL1218" s="5"/>
      <c r="EM1218" s="5"/>
      <c r="EN1218" s="5"/>
      <c r="EO1218" s="5"/>
      <c r="EP1218" s="5"/>
      <c r="EQ1218" s="5"/>
      <c r="ER1218" s="5"/>
      <c r="ES1218" s="5"/>
      <c r="ET1218" s="5"/>
      <c r="EU1218" s="5"/>
      <c r="EV1218" s="5"/>
      <c r="EW1218" s="5"/>
      <c r="EX1218" s="5"/>
    </row>
    <row r="1219" spans="1:154" ht="15">
      <c r="A1219" s="5"/>
      <c r="B1219" s="5"/>
      <c r="C1219" s="5"/>
      <c r="D1219" s="5"/>
      <c r="E1219" s="5"/>
      <c r="F1219" s="5"/>
      <c r="G1219" s="5"/>
      <c r="H1219" s="5"/>
      <c r="I1219" s="29"/>
      <c r="J1219" s="20"/>
      <c r="K1219" s="20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  <c r="DY1219" s="5"/>
      <c r="DZ1219" s="5"/>
      <c r="EA1219" s="5"/>
      <c r="EB1219" s="5"/>
      <c r="EC1219" s="5"/>
      <c r="ED1219" s="5"/>
      <c r="EE1219" s="5"/>
      <c r="EF1219" s="5"/>
      <c r="EG1219" s="5"/>
      <c r="EH1219" s="5"/>
      <c r="EI1219" s="5"/>
      <c r="EJ1219" s="5"/>
      <c r="EK1219" s="5"/>
      <c r="EL1219" s="5"/>
      <c r="EM1219" s="5"/>
      <c r="EN1219" s="5"/>
      <c r="EO1219" s="5"/>
      <c r="EP1219" s="5"/>
      <c r="EQ1219" s="5"/>
      <c r="ER1219" s="5"/>
      <c r="ES1219" s="5"/>
      <c r="ET1219" s="5"/>
      <c r="EU1219" s="5"/>
      <c r="EV1219" s="5"/>
      <c r="EW1219" s="5"/>
      <c r="EX1219" s="5"/>
    </row>
    <row r="1220" spans="1:154" ht="15">
      <c r="A1220" s="5"/>
      <c r="B1220" s="5"/>
      <c r="C1220" s="5"/>
      <c r="D1220" s="5"/>
      <c r="E1220" s="5"/>
      <c r="F1220" s="5"/>
      <c r="G1220" s="5"/>
      <c r="H1220" s="5"/>
      <c r="I1220" s="29"/>
      <c r="J1220" s="20"/>
      <c r="K1220" s="20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  <c r="DY1220" s="5"/>
      <c r="DZ1220" s="5"/>
      <c r="EA1220" s="5"/>
      <c r="EB1220" s="5"/>
      <c r="EC1220" s="5"/>
      <c r="ED1220" s="5"/>
      <c r="EE1220" s="5"/>
      <c r="EF1220" s="5"/>
      <c r="EG1220" s="5"/>
      <c r="EH1220" s="5"/>
      <c r="EI1220" s="5"/>
      <c r="EJ1220" s="5"/>
      <c r="EK1220" s="5"/>
      <c r="EL1220" s="5"/>
      <c r="EM1220" s="5"/>
      <c r="EN1220" s="5"/>
      <c r="EO1220" s="5"/>
      <c r="EP1220" s="5"/>
      <c r="EQ1220" s="5"/>
      <c r="ER1220" s="5"/>
      <c r="ES1220" s="5"/>
      <c r="ET1220" s="5"/>
      <c r="EU1220" s="5"/>
      <c r="EV1220" s="5"/>
      <c r="EW1220" s="5"/>
      <c r="EX1220" s="5"/>
    </row>
    <row r="1221" spans="1:154" ht="15">
      <c r="A1221" s="5"/>
      <c r="B1221" s="5"/>
      <c r="C1221" s="5"/>
      <c r="D1221" s="5"/>
      <c r="E1221" s="5"/>
      <c r="F1221" s="5"/>
      <c r="G1221" s="5"/>
      <c r="H1221" s="5"/>
      <c r="I1221" s="29"/>
      <c r="J1221" s="20"/>
      <c r="K1221" s="20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  <c r="DY1221" s="5"/>
      <c r="DZ1221" s="5"/>
      <c r="EA1221" s="5"/>
      <c r="EB1221" s="5"/>
      <c r="EC1221" s="5"/>
      <c r="ED1221" s="5"/>
      <c r="EE1221" s="5"/>
      <c r="EF1221" s="5"/>
      <c r="EG1221" s="5"/>
      <c r="EH1221" s="5"/>
      <c r="EI1221" s="5"/>
      <c r="EJ1221" s="5"/>
      <c r="EK1221" s="5"/>
      <c r="EL1221" s="5"/>
      <c r="EM1221" s="5"/>
      <c r="EN1221" s="5"/>
      <c r="EO1221" s="5"/>
      <c r="EP1221" s="5"/>
      <c r="EQ1221" s="5"/>
      <c r="ER1221" s="5"/>
      <c r="ES1221" s="5"/>
      <c r="ET1221" s="5"/>
      <c r="EU1221" s="5"/>
      <c r="EV1221" s="5"/>
      <c r="EW1221" s="5"/>
      <c r="EX1221" s="5"/>
    </row>
    <row r="1222" spans="1:154" ht="15">
      <c r="A1222" s="5"/>
      <c r="B1222" s="5"/>
      <c r="C1222" s="5"/>
      <c r="D1222" s="5"/>
      <c r="E1222" s="5"/>
      <c r="F1222" s="5"/>
      <c r="G1222" s="5"/>
      <c r="H1222" s="5"/>
      <c r="I1222" s="29"/>
      <c r="J1222" s="20"/>
      <c r="K1222" s="20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  <c r="DY1222" s="5"/>
      <c r="DZ1222" s="5"/>
      <c r="EA1222" s="5"/>
      <c r="EB1222" s="5"/>
      <c r="EC1222" s="5"/>
      <c r="ED1222" s="5"/>
      <c r="EE1222" s="5"/>
      <c r="EF1222" s="5"/>
      <c r="EG1222" s="5"/>
      <c r="EH1222" s="5"/>
      <c r="EI1222" s="5"/>
      <c r="EJ1222" s="5"/>
      <c r="EK1222" s="5"/>
      <c r="EL1222" s="5"/>
      <c r="EM1222" s="5"/>
      <c r="EN1222" s="5"/>
      <c r="EO1222" s="5"/>
      <c r="EP1222" s="5"/>
      <c r="EQ1222" s="5"/>
      <c r="ER1222" s="5"/>
      <c r="ES1222" s="5"/>
      <c r="ET1222" s="5"/>
      <c r="EU1222" s="5"/>
      <c r="EV1222" s="5"/>
      <c r="EW1222" s="5"/>
      <c r="EX1222" s="5"/>
    </row>
    <row r="1223" spans="1:154" ht="15">
      <c r="A1223" s="5"/>
      <c r="B1223" s="5"/>
      <c r="C1223" s="5"/>
      <c r="D1223" s="5"/>
      <c r="E1223" s="5"/>
      <c r="F1223" s="5"/>
      <c r="G1223" s="5"/>
      <c r="H1223" s="5"/>
      <c r="I1223" s="29"/>
      <c r="J1223" s="20"/>
      <c r="K1223" s="20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  <c r="DY1223" s="5"/>
      <c r="DZ1223" s="5"/>
      <c r="EA1223" s="5"/>
      <c r="EB1223" s="5"/>
      <c r="EC1223" s="5"/>
      <c r="ED1223" s="5"/>
      <c r="EE1223" s="5"/>
      <c r="EF1223" s="5"/>
      <c r="EG1223" s="5"/>
      <c r="EH1223" s="5"/>
      <c r="EI1223" s="5"/>
      <c r="EJ1223" s="5"/>
      <c r="EK1223" s="5"/>
      <c r="EL1223" s="5"/>
      <c r="EM1223" s="5"/>
      <c r="EN1223" s="5"/>
      <c r="EO1223" s="5"/>
      <c r="EP1223" s="5"/>
      <c r="EQ1223" s="5"/>
      <c r="ER1223" s="5"/>
      <c r="ES1223" s="5"/>
      <c r="ET1223" s="5"/>
      <c r="EU1223" s="5"/>
      <c r="EV1223" s="5"/>
      <c r="EW1223" s="5"/>
      <c r="EX1223" s="5"/>
    </row>
    <row r="1224" spans="1:154" ht="15">
      <c r="A1224" s="5"/>
      <c r="B1224" s="5"/>
      <c r="C1224" s="5"/>
      <c r="D1224" s="5"/>
      <c r="E1224" s="5"/>
      <c r="F1224" s="5"/>
      <c r="G1224" s="5"/>
      <c r="H1224" s="5"/>
      <c r="I1224" s="29"/>
      <c r="J1224" s="20"/>
      <c r="K1224" s="20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  <c r="DX1224" s="5"/>
      <c r="DY1224" s="5"/>
      <c r="DZ1224" s="5"/>
      <c r="EA1224" s="5"/>
      <c r="EB1224" s="5"/>
      <c r="EC1224" s="5"/>
      <c r="ED1224" s="5"/>
      <c r="EE1224" s="5"/>
      <c r="EF1224" s="5"/>
      <c r="EG1224" s="5"/>
      <c r="EH1224" s="5"/>
      <c r="EI1224" s="5"/>
      <c r="EJ1224" s="5"/>
      <c r="EK1224" s="5"/>
      <c r="EL1224" s="5"/>
      <c r="EM1224" s="5"/>
      <c r="EN1224" s="5"/>
      <c r="EO1224" s="5"/>
      <c r="EP1224" s="5"/>
      <c r="EQ1224" s="5"/>
      <c r="ER1224" s="5"/>
      <c r="ES1224" s="5"/>
      <c r="ET1224" s="5"/>
      <c r="EU1224" s="5"/>
      <c r="EV1224" s="5"/>
      <c r="EW1224" s="5"/>
      <c r="EX1224" s="5"/>
    </row>
    <row r="1225" spans="1:154" ht="15">
      <c r="A1225" s="5"/>
      <c r="B1225" s="5"/>
      <c r="C1225" s="5"/>
      <c r="D1225" s="5"/>
      <c r="E1225" s="5"/>
      <c r="F1225" s="5"/>
      <c r="G1225" s="5"/>
      <c r="H1225" s="5"/>
      <c r="I1225" s="29"/>
      <c r="J1225" s="20"/>
      <c r="K1225" s="20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  <c r="DX1225" s="5"/>
      <c r="DY1225" s="5"/>
      <c r="DZ1225" s="5"/>
      <c r="EA1225" s="5"/>
      <c r="EB1225" s="5"/>
      <c r="EC1225" s="5"/>
      <c r="ED1225" s="5"/>
      <c r="EE1225" s="5"/>
      <c r="EF1225" s="5"/>
      <c r="EG1225" s="5"/>
      <c r="EH1225" s="5"/>
      <c r="EI1225" s="5"/>
      <c r="EJ1225" s="5"/>
      <c r="EK1225" s="5"/>
      <c r="EL1225" s="5"/>
      <c r="EM1225" s="5"/>
      <c r="EN1225" s="5"/>
      <c r="EO1225" s="5"/>
      <c r="EP1225" s="5"/>
      <c r="EQ1225" s="5"/>
      <c r="ER1225" s="5"/>
      <c r="ES1225" s="5"/>
      <c r="ET1225" s="5"/>
      <c r="EU1225" s="5"/>
      <c r="EV1225" s="5"/>
      <c r="EW1225" s="5"/>
      <c r="EX1225" s="5"/>
    </row>
    <row r="1226" spans="1:154" ht="15">
      <c r="A1226" s="5"/>
      <c r="B1226" s="5"/>
      <c r="C1226" s="5"/>
      <c r="D1226" s="5"/>
      <c r="E1226" s="5"/>
      <c r="F1226" s="5"/>
      <c r="G1226" s="5"/>
      <c r="H1226" s="5"/>
      <c r="I1226" s="29"/>
      <c r="J1226" s="20"/>
      <c r="K1226" s="20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  <c r="DY1226" s="5"/>
      <c r="DZ1226" s="5"/>
      <c r="EA1226" s="5"/>
      <c r="EB1226" s="5"/>
      <c r="EC1226" s="5"/>
      <c r="ED1226" s="5"/>
      <c r="EE1226" s="5"/>
      <c r="EF1226" s="5"/>
      <c r="EG1226" s="5"/>
      <c r="EH1226" s="5"/>
      <c r="EI1226" s="5"/>
      <c r="EJ1226" s="5"/>
      <c r="EK1226" s="5"/>
      <c r="EL1226" s="5"/>
      <c r="EM1226" s="5"/>
      <c r="EN1226" s="5"/>
      <c r="EO1226" s="5"/>
      <c r="EP1226" s="5"/>
      <c r="EQ1226" s="5"/>
      <c r="ER1226" s="5"/>
      <c r="ES1226" s="5"/>
      <c r="ET1226" s="5"/>
      <c r="EU1226" s="5"/>
      <c r="EV1226" s="5"/>
      <c r="EW1226" s="5"/>
      <c r="EX1226" s="5"/>
    </row>
    <row r="1227" spans="1:154" ht="15">
      <c r="A1227" s="5"/>
      <c r="B1227" s="5"/>
      <c r="C1227" s="5"/>
      <c r="D1227" s="5"/>
      <c r="E1227" s="5"/>
      <c r="F1227" s="5"/>
      <c r="G1227" s="5"/>
      <c r="H1227" s="5"/>
      <c r="I1227" s="29"/>
      <c r="J1227" s="20"/>
      <c r="K1227" s="20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  <c r="DX1227" s="5"/>
      <c r="DY1227" s="5"/>
      <c r="DZ1227" s="5"/>
      <c r="EA1227" s="5"/>
      <c r="EB1227" s="5"/>
      <c r="EC1227" s="5"/>
      <c r="ED1227" s="5"/>
      <c r="EE1227" s="5"/>
      <c r="EF1227" s="5"/>
      <c r="EG1227" s="5"/>
      <c r="EH1227" s="5"/>
      <c r="EI1227" s="5"/>
      <c r="EJ1227" s="5"/>
      <c r="EK1227" s="5"/>
      <c r="EL1227" s="5"/>
      <c r="EM1227" s="5"/>
      <c r="EN1227" s="5"/>
      <c r="EO1227" s="5"/>
      <c r="EP1227" s="5"/>
      <c r="EQ1227" s="5"/>
      <c r="ER1227" s="5"/>
      <c r="ES1227" s="5"/>
      <c r="ET1227" s="5"/>
      <c r="EU1227" s="5"/>
      <c r="EV1227" s="5"/>
      <c r="EW1227" s="5"/>
      <c r="EX1227" s="5"/>
    </row>
    <row r="1228" spans="1:154" ht="15">
      <c r="A1228" s="5"/>
      <c r="B1228" s="5"/>
      <c r="C1228" s="5"/>
      <c r="D1228" s="5"/>
      <c r="E1228" s="5"/>
      <c r="F1228" s="5"/>
      <c r="G1228" s="5"/>
      <c r="H1228" s="5"/>
      <c r="I1228" s="29"/>
      <c r="J1228" s="20"/>
      <c r="K1228" s="20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  <c r="DX1228" s="5"/>
      <c r="DY1228" s="5"/>
      <c r="DZ1228" s="5"/>
      <c r="EA1228" s="5"/>
      <c r="EB1228" s="5"/>
      <c r="EC1228" s="5"/>
      <c r="ED1228" s="5"/>
      <c r="EE1228" s="5"/>
      <c r="EF1228" s="5"/>
      <c r="EG1228" s="5"/>
      <c r="EH1228" s="5"/>
      <c r="EI1228" s="5"/>
      <c r="EJ1228" s="5"/>
      <c r="EK1228" s="5"/>
      <c r="EL1228" s="5"/>
      <c r="EM1228" s="5"/>
      <c r="EN1228" s="5"/>
      <c r="EO1228" s="5"/>
      <c r="EP1228" s="5"/>
      <c r="EQ1228" s="5"/>
      <c r="ER1228" s="5"/>
      <c r="ES1228" s="5"/>
      <c r="ET1228" s="5"/>
      <c r="EU1228" s="5"/>
      <c r="EV1228" s="5"/>
      <c r="EW1228" s="5"/>
      <c r="EX1228" s="5"/>
    </row>
    <row r="1229" spans="1:154" ht="15">
      <c r="A1229" s="5"/>
      <c r="B1229" s="5"/>
      <c r="C1229" s="5"/>
      <c r="D1229" s="5"/>
      <c r="E1229" s="5"/>
      <c r="F1229" s="5"/>
      <c r="G1229" s="5"/>
      <c r="H1229" s="5"/>
      <c r="I1229" s="29"/>
      <c r="J1229" s="20"/>
      <c r="K1229" s="20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  <c r="DX1229" s="5"/>
      <c r="DY1229" s="5"/>
      <c r="DZ1229" s="5"/>
      <c r="EA1229" s="5"/>
      <c r="EB1229" s="5"/>
      <c r="EC1229" s="5"/>
      <c r="ED1229" s="5"/>
      <c r="EE1229" s="5"/>
      <c r="EF1229" s="5"/>
      <c r="EG1229" s="5"/>
      <c r="EH1229" s="5"/>
      <c r="EI1229" s="5"/>
      <c r="EJ1229" s="5"/>
      <c r="EK1229" s="5"/>
      <c r="EL1229" s="5"/>
      <c r="EM1229" s="5"/>
      <c r="EN1229" s="5"/>
      <c r="EO1229" s="5"/>
      <c r="EP1229" s="5"/>
      <c r="EQ1229" s="5"/>
      <c r="ER1229" s="5"/>
      <c r="ES1229" s="5"/>
      <c r="ET1229" s="5"/>
      <c r="EU1229" s="5"/>
      <c r="EV1229" s="5"/>
      <c r="EW1229" s="5"/>
      <c r="EX1229" s="5"/>
    </row>
    <row r="1230" spans="1:154" ht="15">
      <c r="A1230" s="5"/>
      <c r="B1230" s="5"/>
      <c r="C1230" s="5"/>
      <c r="D1230" s="5"/>
      <c r="E1230" s="5"/>
      <c r="F1230" s="5"/>
      <c r="G1230" s="5"/>
      <c r="H1230" s="5"/>
      <c r="I1230" s="29"/>
      <c r="J1230" s="20"/>
      <c r="K1230" s="20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  <c r="DX1230" s="5"/>
      <c r="DY1230" s="5"/>
      <c r="DZ1230" s="5"/>
      <c r="EA1230" s="5"/>
      <c r="EB1230" s="5"/>
      <c r="EC1230" s="5"/>
      <c r="ED1230" s="5"/>
      <c r="EE1230" s="5"/>
      <c r="EF1230" s="5"/>
      <c r="EG1230" s="5"/>
      <c r="EH1230" s="5"/>
      <c r="EI1230" s="5"/>
      <c r="EJ1230" s="5"/>
      <c r="EK1230" s="5"/>
      <c r="EL1230" s="5"/>
      <c r="EM1230" s="5"/>
      <c r="EN1230" s="5"/>
      <c r="EO1230" s="5"/>
      <c r="EP1230" s="5"/>
      <c r="EQ1230" s="5"/>
      <c r="ER1230" s="5"/>
      <c r="ES1230" s="5"/>
      <c r="ET1230" s="5"/>
      <c r="EU1230" s="5"/>
      <c r="EV1230" s="5"/>
      <c r="EW1230" s="5"/>
      <c r="EX1230" s="5"/>
    </row>
    <row r="1231" spans="1:154" ht="15">
      <c r="A1231" s="5"/>
      <c r="B1231" s="5"/>
      <c r="C1231" s="5"/>
      <c r="D1231" s="5"/>
      <c r="E1231" s="5"/>
      <c r="F1231" s="5"/>
      <c r="G1231" s="5"/>
      <c r="H1231" s="5"/>
      <c r="I1231" s="29"/>
      <c r="J1231" s="20"/>
      <c r="K1231" s="20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  <c r="DX1231" s="5"/>
      <c r="DY1231" s="5"/>
      <c r="DZ1231" s="5"/>
      <c r="EA1231" s="5"/>
      <c r="EB1231" s="5"/>
      <c r="EC1231" s="5"/>
      <c r="ED1231" s="5"/>
      <c r="EE1231" s="5"/>
      <c r="EF1231" s="5"/>
      <c r="EG1231" s="5"/>
      <c r="EH1231" s="5"/>
      <c r="EI1231" s="5"/>
      <c r="EJ1231" s="5"/>
      <c r="EK1231" s="5"/>
      <c r="EL1231" s="5"/>
      <c r="EM1231" s="5"/>
      <c r="EN1231" s="5"/>
      <c r="EO1231" s="5"/>
      <c r="EP1231" s="5"/>
      <c r="EQ1231" s="5"/>
      <c r="ER1231" s="5"/>
      <c r="ES1231" s="5"/>
      <c r="ET1231" s="5"/>
      <c r="EU1231" s="5"/>
      <c r="EV1231" s="5"/>
      <c r="EW1231" s="5"/>
      <c r="EX1231" s="5"/>
    </row>
    <row r="1232" spans="1:154" ht="15">
      <c r="A1232" s="5"/>
      <c r="B1232" s="5"/>
      <c r="C1232" s="5"/>
      <c r="D1232" s="5"/>
      <c r="E1232" s="5"/>
      <c r="F1232" s="5"/>
      <c r="G1232" s="5"/>
      <c r="H1232" s="5"/>
      <c r="I1232" s="29"/>
      <c r="J1232" s="20"/>
      <c r="K1232" s="20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  <c r="DY1232" s="5"/>
      <c r="DZ1232" s="5"/>
      <c r="EA1232" s="5"/>
      <c r="EB1232" s="5"/>
      <c r="EC1232" s="5"/>
      <c r="ED1232" s="5"/>
      <c r="EE1232" s="5"/>
      <c r="EF1232" s="5"/>
      <c r="EG1232" s="5"/>
      <c r="EH1232" s="5"/>
      <c r="EI1232" s="5"/>
      <c r="EJ1232" s="5"/>
      <c r="EK1232" s="5"/>
      <c r="EL1232" s="5"/>
      <c r="EM1232" s="5"/>
      <c r="EN1232" s="5"/>
      <c r="EO1232" s="5"/>
      <c r="EP1232" s="5"/>
      <c r="EQ1232" s="5"/>
      <c r="ER1232" s="5"/>
      <c r="ES1232" s="5"/>
      <c r="ET1232" s="5"/>
      <c r="EU1232" s="5"/>
      <c r="EV1232" s="5"/>
      <c r="EW1232" s="5"/>
      <c r="EX1232" s="5"/>
    </row>
    <row r="1233" spans="1:154" ht="15">
      <c r="A1233" s="5"/>
      <c r="B1233" s="5"/>
      <c r="C1233" s="5"/>
      <c r="D1233" s="5"/>
      <c r="E1233" s="5"/>
      <c r="F1233" s="5"/>
      <c r="G1233" s="5"/>
      <c r="H1233" s="5"/>
      <c r="I1233" s="29"/>
      <c r="J1233" s="20"/>
      <c r="K1233" s="20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  <c r="DX1233" s="5"/>
      <c r="DY1233" s="5"/>
      <c r="DZ1233" s="5"/>
      <c r="EA1233" s="5"/>
      <c r="EB1233" s="5"/>
      <c r="EC1233" s="5"/>
      <c r="ED1233" s="5"/>
      <c r="EE1233" s="5"/>
      <c r="EF1233" s="5"/>
      <c r="EG1233" s="5"/>
      <c r="EH1233" s="5"/>
      <c r="EI1233" s="5"/>
      <c r="EJ1233" s="5"/>
      <c r="EK1233" s="5"/>
      <c r="EL1233" s="5"/>
      <c r="EM1233" s="5"/>
      <c r="EN1233" s="5"/>
      <c r="EO1233" s="5"/>
      <c r="EP1233" s="5"/>
      <c r="EQ1233" s="5"/>
      <c r="ER1233" s="5"/>
      <c r="ES1233" s="5"/>
      <c r="ET1233" s="5"/>
      <c r="EU1233" s="5"/>
      <c r="EV1233" s="5"/>
      <c r="EW1233" s="5"/>
      <c r="EX1233" s="5"/>
    </row>
    <row r="1234" spans="1:154" ht="15">
      <c r="A1234" s="5"/>
      <c r="B1234" s="5"/>
      <c r="C1234" s="5"/>
      <c r="D1234" s="5"/>
      <c r="E1234" s="5"/>
      <c r="F1234" s="5"/>
      <c r="G1234" s="5"/>
      <c r="H1234" s="5"/>
      <c r="I1234" s="29"/>
      <c r="J1234" s="20"/>
      <c r="K1234" s="20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  <c r="DX1234" s="5"/>
      <c r="DY1234" s="5"/>
      <c r="DZ1234" s="5"/>
      <c r="EA1234" s="5"/>
      <c r="EB1234" s="5"/>
      <c r="EC1234" s="5"/>
      <c r="ED1234" s="5"/>
      <c r="EE1234" s="5"/>
      <c r="EF1234" s="5"/>
      <c r="EG1234" s="5"/>
      <c r="EH1234" s="5"/>
      <c r="EI1234" s="5"/>
      <c r="EJ1234" s="5"/>
      <c r="EK1234" s="5"/>
      <c r="EL1234" s="5"/>
      <c r="EM1234" s="5"/>
      <c r="EN1234" s="5"/>
      <c r="EO1234" s="5"/>
      <c r="EP1234" s="5"/>
      <c r="EQ1234" s="5"/>
      <c r="ER1234" s="5"/>
      <c r="ES1234" s="5"/>
      <c r="ET1234" s="5"/>
      <c r="EU1234" s="5"/>
      <c r="EV1234" s="5"/>
      <c r="EW1234" s="5"/>
      <c r="EX1234" s="5"/>
    </row>
    <row r="1235" spans="1:154" ht="15">
      <c r="A1235" s="5"/>
      <c r="B1235" s="5"/>
      <c r="C1235" s="5"/>
      <c r="D1235" s="5"/>
      <c r="E1235" s="5"/>
      <c r="F1235" s="5"/>
      <c r="G1235" s="5"/>
      <c r="H1235" s="5"/>
      <c r="I1235" s="29"/>
      <c r="J1235" s="20"/>
      <c r="K1235" s="20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  <c r="DX1235" s="5"/>
      <c r="DY1235" s="5"/>
      <c r="DZ1235" s="5"/>
      <c r="EA1235" s="5"/>
      <c r="EB1235" s="5"/>
      <c r="EC1235" s="5"/>
      <c r="ED1235" s="5"/>
      <c r="EE1235" s="5"/>
      <c r="EF1235" s="5"/>
      <c r="EG1235" s="5"/>
      <c r="EH1235" s="5"/>
      <c r="EI1235" s="5"/>
      <c r="EJ1235" s="5"/>
      <c r="EK1235" s="5"/>
      <c r="EL1235" s="5"/>
      <c r="EM1235" s="5"/>
      <c r="EN1235" s="5"/>
      <c r="EO1235" s="5"/>
      <c r="EP1235" s="5"/>
      <c r="EQ1235" s="5"/>
      <c r="ER1235" s="5"/>
      <c r="ES1235" s="5"/>
      <c r="ET1235" s="5"/>
      <c r="EU1235" s="5"/>
      <c r="EV1235" s="5"/>
      <c r="EW1235" s="5"/>
      <c r="EX1235" s="5"/>
    </row>
    <row r="1236" spans="1:154" ht="15">
      <c r="A1236" s="5"/>
      <c r="B1236" s="5"/>
      <c r="C1236" s="5"/>
      <c r="D1236" s="5"/>
      <c r="E1236" s="5"/>
      <c r="F1236" s="5"/>
      <c r="G1236" s="5"/>
      <c r="H1236" s="5"/>
      <c r="I1236" s="29"/>
      <c r="J1236" s="20"/>
      <c r="K1236" s="20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  <c r="DX1236" s="5"/>
      <c r="DY1236" s="5"/>
      <c r="DZ1236" s="5"/>
      <c r="EA1236" s="5"/>
      <c r="EB1236" s="5"/>
      <c r="EC1236" s="5"/>
      <c r="ED1236" s="5"/>
      <c r="EE1236" s="5"/>
      <c r="EF1236" s="5"/>
      <c r="EG1236" s="5"/>
      <c r="EH1236" s="5"/>
      <c r="EI1236" s="5"/>
      <c r="EJ1236" s="5"/>
      <c r="EK1236" s="5"/>
      <c r="EL1236" s="5"/>
      <c r="EM1236" s="5"/>
      <c r="EN1236" s="5"/>
      <c r="EO1236" s="5"/>
      <c r="EP1236" s="5"/>
      <c r="EQ1236" s="5"/>
      <c r="ER1236" s="5"/>
      <c r="ES1236" s="5"/>
      <c r="ET1236" s="5"/>
      <c r="EU1236" s="5"/>
      <c r="EV1236" s="5"/>
      <c r="EW1236" s="5"/>
      <c r="EX1236" s="5"/>
    </row>
    <row r="1237" spans="1:154" ht="15">
      <c r="A1237" s="5"/>
      <c r="B1237" s="5"/>
      <c r="C1237" s="5"/>
      <c r="D1237" s="5"/>
      <c r="E1237" s="5"/>
      <c r="F1237" s="5"/>
      <c r="G1237" s="5"/>
      <c r="H1237" s="5"/>
      <c r="I1237" s="29"/>
      <c r="J1237" s="20"/>
      <c r="K1237" s="20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  <c r="DX1237" s="5"/>
      <c r="DY1237" s="5"/>
      <c r="DZ1237" s="5"/>
      <c r="EA1237" s="5"/>
      <c r="EB1237" s="5"/>
      <c r="EC1237" s="5"/>
      <c r="ED1237" s="5"/>
      <c r="EE1237" s="5"/>
      <c r="EF1237" s="5"/>
      <c r="EG1237" s="5"/>
      <c r="EH1237" s="5"/>
      <c r="EI1237" s="5"/>
      <c r="EJ1237" s="5"/>
      <c r="EK1237" s="5"/>
      <c r="EL1237" s="5"/>
      <c r="EM1237" s="5"/>
      <c r="EN1237" s="5"/>
      <c r="EO1237" s="5"/>
      <c r="EP1237" s="5"/>
      <c r="EQ1237" s="5"/>
      <c r="ER1237" s="5"/>
      <c r="ES1237" s="5"/>
      <c r="ET1237" s="5"/>
      <c r="EU1237" s="5"/>
      <c r="EV1237" s="5"/>
      <c r="EW1237" s="5"/>
      <c r="EX1237" s="5"/>
    </row>
    <row r="1238" spans="1:154" ht="15">
      <c r="A1238" s="5"/>
      <c r="B1238" s="5"/>
      <c r="C1238" s="5"/>
      <c r="D1238" s="5"/>
      <c r="E1238" s="5"/>
      <c r="F1238" s="5"/>
      <c r="G1238" s="5"/>
      <c r="H1238" s="5"/>
      <c r="I1238" s="29"/>
      <c r="J1238" s="20"/>
      <c r="K1238" s="20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  <c r="DX1238" s="5"/>
      <c r="DY1238" s="5"/>
      <c r="DZ1238" s="5"/>
      <c r="EA1238" s="5"/>
      <c r="EB1238" s="5"/>
      <c r="EC1238" s="5"/>
      <c r="ED1238" s="5"/>
      <c r="EE1238" s="5"/>
      <c r="EF1238" s="5"/>
      <c r="EG1238" s="5"/>
      <c r="EH1238" s="5"/>
      <c r="EI1238" s="5"/>
      <c r="EJ1238" s="5"/>
      <c r="EK1238" s="5"/>
      <c r="EL1238" s="5"/>
      <c r="EM1238" s="5"/>
      <c r="EN1238" s="5"/>
      <c r="EO1238" s="5"/>
      <c r="EP1238" s="5"/>
      <c r="EQ1238" s="5"/>
      <c r="ER1238" s="5"/>
      <c r="ES1238" s="5"/>
      <c r="ET1238" s="5"/>
      <c r="EU1238" s="5"/>
      <c r="EV1238" s="5"/>
      <c r="EW1238" s="5"/>
      <c r="EX1238" s="5"/>
    </row>
    <row r="1239" spans="1:154" ht="15">
      <c r="A1239" s="5"/>
      <c r="B1239" s="5"/>
      <c r="C1239" s="5"/>
      <c r="D1239" s="5"/>
      <c r="E1239" s="5"/>
      <c r="F1239" s="5"/>
      <c r="G1239" s="5"/>
      <c r="H1239" s="5"/>
      <c r="I1239" s="29"/>
      <c r="J1239" s="20"/>
      <c r="K1239" s="20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  <c r="DX1239" s="5"/>
      <c r="DY1239" s="5"/>
      <c r="DZ1239" s="5"/>
      <c r="EA1239" s="5"/>
      <c r="EB1239" s="5"/>
      <c r="EC1239" s="5"/>
      <c r="ED1239" s="5"/>
      <c r="EE1239" s="5"/>
      <c r="EF1239" s="5"/>
      <c r="EG1239" s="5"/>
      <c r="EH1239" s="5"/>
      <c r="EI1239" s="5"/>
      <c r="EJ1239" s="5"/>
      <c r="EK1239" s="5"/>
      <c r="EL1239" s="5"/>
      <c r="EM1239" s="5"/>
      <c r="EN1239" s="5"/>
      <c r="EO1239" s="5"/>
      <c r="EP1239" s="5"/>
      <c r="EQ1239" s="5"/>
      <c r="ER1239" s="5"/>
      <c r="ES1239" s="5"/>
      <c r="ET1239" s="5"/>
      <c r="EU1239" s="5"/>
      <c r="EV1239" s="5"/>
      <c r="EW1239" s="5"/>
      <c r="EX1239" s="5"/>
    </row>
    <row r="1240" spans="1:154" ht="15">
      <c r="A1240" s="5"/>
      <c r="B1240" s="5"/>
      <c r="C1240" s="5"/>
      <c r="D1240" s="5"/>
      <c r="E1240" s="5"/>
      <c r="F1240" s="5"/>
      <c r="G1240" s="5"/>
      <c r="H1240" s="5"/>
      <c r="I1240" s="29"/>
      <c r="J1240" s="20"/>
      <c r="K1240" s="20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  <c r="DX1240" s="5"/>
      <c r="DY1240" s="5"/>
      <c r="DZ1240" s="5"/>
      <c r="EA1240" s="5"/>
      <c r="EB1240" s="5"/>
      <c r="EC1240" s="5"/>
      <c r="ED1240" s="5"/>
      <c r="EE1240" s="5"/>
      <c r="EF1240" s="5"/>
      <c r="EG1240" s="5"/>
      <c r="EH1240" s="5"/>
      <c r="EI1240" s="5"/>
      <c r="EJ1240" s="5"/>
      <c r="EK1240" s="5"/>
      <c r="EL1240" s="5"/>
      <c r="EM1240" s="5"/>
      <c r="EN1240" s="5"/>
      <c r="EO1240" s="5"/>
      <c r="EP1240" s="5"/>
      <c r="EQ1240" s="5"/>
      <c r="ER1240" s="5"/>
      <c r="ES1240" s="5"/>
      <c r="ET1240" s="5"/>
      <c r="EU1240" s="5"/>
      <c r="EV1240" s="5"/>
      <c r="EW1240" s="5"/>
      <c r="EX1240" s="5"/>
    </row>
    <row r="1241" spans="1:154" ht="15">
      <c r="A1241" s="5"/>
      <c r="B1241" s="5"/>
      <c r="C1241" s="5"/>
      <c r="D1241" s="5"/>
      <c r="E1241" s="5"/>
      <c r="F1241" s="5"/>
      <c r="G1241" s="5"/>
      <c r="H1241" s="5"/>
      <c r="I1241" s="29"/>
      <c r="J1241" s="20"/>
      <c r="K1241" s="20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  <c r="DX1241" s="5"/>
      <c r="DY1241" s="5"/>
      <c r="DZ1241" s="5"/>
      <c r="EA1241" s="5"/>
      <c r="EB1241" s="5"/>
      <c r="EC1241" s="5"/>
      <c r="ED1241" s="5"/>
      <c r="EE1241" s="5"/>
      <c r="EF1241" s="5"/>
      <c r="EG1241" s="5"/>
      <c r="EH1241" s="5"/>
      <c r="EI1241" s="5"/>
      <c r="EJ1241" s="5"/>
      <c r="EK1241" s="5"/>
      <c r="EL1241" s="5"/>
      <c r="EM1241" s="5"/>
      <c r="EN1241" s="5"/>
      <c r="EO1241" s="5"/>
      <c r="EP1241" s="5"/>
      <c r="EQ1241" s="5"/>
      <c r="ER1241" s="5"/>
      <c r="ES1241" s="5"/>
      <c r="ET1241" s="5"/>
      <c r="EU1241" s="5"/>
      <c r="EV1241" s="5"/>
      <c r="EW1241" s="5"/>
      <c r="EX1241" s="5"/>
    </row>
    <row r="1242" spans="1:154" ht="15">
      <c r="A1242" s="5"/>
      <c r="B1242" s="5"/>
      <c r="C1242" s="5"/>
      <c r="D1242" s="5"/>
      <c r="E1242" s="5"/>
      <c r="F1242" s="5"/>
      <c r="G1242" s="5"/>
      <c r="H1242" s="5"/>
      <c r="I1242" s="29"/>
      <c r="J1242" s="20"/>
      <c r="K1242" s="20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  <c r="DX1242" s="5"/>
      <c r="DY1242" s="5"/>
      <c r="DZ1242" s="5"/>
      <c r="EA1242" s="5"/>
      <c r="EB1242" s="5"/>
      <c r="EC1242" s="5"/>
      <c r="ED1242" s="5"/>
      <c r="EE1242" s="5"/>
      <c r="EF1242" s="5"/>
      <c r="EG1242" s="5"/>
      <c r="EH1242" s="5"/>
      <c r="EI1242" s="5"/>
      <c r="EJ1242" s="5"/>
      <c r="EK1242" s="5"/>
      <c r="EL1242" s="5"/>
      <c r="EM1242" s="5"/>
      <c r="EN1242" s="5"/>
      <c r="EO1242" s="5"/>
      <c r="EP1242" s="5"/>
      <c r="EQ1242" s="5"/>
      <c r="ER1242" s="5"/>
      <c r="ES1242" s="5"/>
      <c r="ET1242" s="5"/>
      <c r="EU1242" s="5"/>
      <c r="EV1242" s="5"/>
      <c r="EW1242" s="5"/>
      <c r="EX1242" s="5"/>
    </row>
    <row r="1243" spans="1:154" ht="15">
      <c r="A1243" s="5"/>
      <c r="B1243" s="5"/>
      <c r="C1243" s="5"/>
      <c r="D1243" s="5"/>
      <c r="E1243" s="5"/>
      <c r="F1243" s="5"/>
      <c r="G1243" s="5"/>
      <c r="H1243" s="5"/>
      <c r="I1243" s="29"/>
      <c r="J1243" s="20"/>
      <c r="K1243" s="20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  <c r="DX1243" s="5"/>
      <c r="DY1243" s="5"/>
      <c r="DZ1243" s="5"/>
      <c r="EA1243" s="5"/>
      <c r="EB1243" s="5"/>
      <c r="EC1243" s="5"/>
      <c r="ED1243" s="5"/>
      <c r="EE1243" s="5"/>
      <c r="EF1243" s="5"/>
      <c r="EG1243" s="5"/>
      <c r="EH1243" s="5"/>
      <c r="EI1243" s="5"/>
      <c r="EJ1243" s="5"/>
      <c r="EK1243" s="5"/>
      <c r="EL1243" s="5"/>
      <c r="EM1243" s="5"/>
      <c r="EN1243" s="5"/>
      <c r="EO1243" s="5"/>
      <c r="EP1243" s="5"/>
      <c r="EQ1243" s="5"/>
      <c r="ER1243" s="5"/>
      <c r="ES1243" s="5"/>
      <c r="ET1243" s="5"/>
      <c r="EU1243" s="5"/>
      <c r="EV1243" s="5"/>
      <c r="EW1243" s="5"/>
      <c r="EX1243" s="5"/>
    </row>
    <row r="1244" spans="1:154" ht="15">
      <c r="A1244" s="5"/>
      <c r="B1244" s="5"/>
      <c r="C1244" s="5"/>
      <c r="D1244" s="5"/>
      <c r="E1244" s="5"/>
      <c r="F1244" s="5"/>
      <c r="G1244" s="5"/>
      <c r="H1244" s="5"/>
      <c r="I1244" s="29"/>
      <c r="J1244" s="20"/>
      <c r="K1244" s="20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  <c r="DX1244" s="5"/>
      <c r="DY1244" s="5"/>
      <c r="DZ1244" s="5"/>
      <c r="EA1244" s="5"/>
      <c r="EB1244" s="5"/>
      <c r="EC1244" s="5"/>
      <c r="ED1244" s="5"/>
      <c r="EE1244" s="5"/>
      <c r="EF1244" s="5"/>
      <c r="EG1244" s="5"/>
      <c r="EH1244" s="5"/>
      <c r="EI1244" s="5"/>
      <c r="EJ1244" s="5"/>
      <c r="EK1244" s="5"/>
      <c r="EL1244" s="5"/>
      <c r="EM1244" s="5"/>
      <c r="EN1244" s="5"/>
      <c r="EO1244" s="5"/>
      <c r="EP1244" s="5"/>
      <c r="EQ1244" s="5"/>
      <c r="ER1244" s="5"/>
      <c r="ES1244" s="5"/>
      <c r="ET1244" s="5"/>
      <c r="EU1244" s="5"/>
      <c r="EV1244" s="5"/>
      <c r="EW1244" s="5"/>
      <c r="EX1244" s="5"/>
    </row>
    <row r="1245" spans="1:154" ht="15">
      <c r="A1245" s="5"/>
      <c r="B1245" s="5"/>
      <c r="C1245" s="5"/>
      <c r="D1245" s="5"/>
      <c r="E1245" s="5"/>
      <c r="F1245" s="5"/>
      <c r="G1245" s="5"/>
      <c r="H1245" s="5"/>
      <c r="I1245" s="29"/>
      <c r="J1245" s="20"/>
      <c r="K1245" s="20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  <c r="DX1245" s="5"/>
      <c r="DY1245" s="5"/>
      <c r="DZ1245" s="5"/>
      <c r="EA1245" s="5"/>
      <c r="EB1245" s="5"/>
      <c r="EC1245" s="5"/>
      <c r="ED1245" s="5"/>
      <c r="EE1245" s="5"/>
      <c r="EF1245" s="5"/>
      <c r="EG1245" s="5"/>
      <c r="EH1245" s="5"/>
      <c r="EI1245" s="5"/>
      <c r="EJ1245" s="5"/>
      <c r="EK1245" s="5"/>
      <c r="EL1245" s="5"/>
      <c r="EM1245" s="5"/>
      <c r="EN1245" s="5"/>
      <c r="EO1245" s="5"/>
      <c r="EP1245" s="5"/>
      <c r="EQ1245" s="5"/>
      <c r="ER1245" s="5"/>
      <c r="ES1245" s="5"/>
      <c r="ET1245" s="5"/>
      <c r="EU1245" s="5"/>
      <c r="EV1245" s="5"/>
      <c r="EW1245" s="5"/>
      <c r="EX1245" s="5"/>
    </row>
    <row r="1246" spans="1:154" ht="15">
      <c r="A1246" s="5"/>
      <c r="B1246" s="5"/>
      <c r="C1246" s="5"/>
      <c r="D1246" s="5"/>
      <c r="E1246" s="5"/>
      <c r="F1246" s="5"/>
      <c r="G1246" s="5"/>
      <c r="H1246" s="5"/>
      <c r="I1246" s="29"/>
      <c r="J1246" s="20"/>
      <c r="K1246" s="20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  <c r="DX1246" s="5"/>
      <c r="DY1246" s="5"/>
      <c r="DZ1246" s="5"/>
      <c r="EA1246" s="5"/>
      <c r="EB1246" s="5"/>
      <c r="EC1246" s="5"/>
      <c r="ED1246" s="5"/>
      <c r="EE1246" s="5"/>
      <c r="EF1246" s="5"/>
      <c r="EG1246" s="5"/>
      <c r="EH1246" s="5"/>
      <c r="EI1246" s="5"/>
      <c r="EJ1246" s="5"/>
      <c r="EK1246" s="5"/>
      <c r="EL1246" s="5"/>
      <c r="EM1246" s="5"/>
      <c r="EN1246" s="5"/>
      <c r="EO1246" s="5"/>
      <c r="EP1246" s="5"/>
      <c r="EQ1246" s="5"/>
      <c r="ER1246" s="5"/>
      <c r="ES1246" s="5"/>
      <c r="ET1246" s="5"/>
      <c r="EU1246" s="5"/>
      <c r="EV1246" s="5"/>
      <c r="EW1246" s="5"/>
      <c r="EX1246" s="5"/>
    </row>
    <row r="1247" spans="1:154" ht="15">
      <c r="A1247" s="5"/>
      <c r="B1247" s="5"/>
      <c r="C1247" s="5"/>
      <c r="D1247" s="5"/>
      <c r="E1247" s="5"/>
      <c r="F1247" s="5"/>
      <c r="G1247" s="5"/>
      <c r="H1247" s="5"/>
      <c r="I1247" s="29"/>
      <c r="J1247" s="20"/>
      <c r="K1247" s="20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  <c r="DX1247" s="5"/>
      <c r="DY1247" s="5"/>
      <c r="DZ1247" s="5"/>
      <c r="EA1247" s="5"/>
      <c r="EB1247" s="5"/>
      <c r="EC1247" s="5"/>
      <c r="ED1247" s="5"/>
      <c r="EE1247" s="5"/>
      <c r="EF1247" s="5"/>
      <c r="EG1247" s="5"/>
      <c r="EH1247" s="5"/>
      <c r="EI1247" s="5"/>
      <c r="EJ1247" s="5"/>
      <c r="EK1247" s="5"/>
      <c r="EL1247" s="5"/>
      <c r="EM1247" s="5"/>
      <c r="EN1247" s="5"/>
      <c r="EO1247" s="5"/>
      <c r="EP1247" s="5"/>
      <c r="EQ1247" s="5"/>
      <c r="ER1247" s="5"/>
      <c r="ES1247" s="5"/>
      <c r="ET1247" s="5"/>
      <c r="EU1247" s="5"/>
      <c r="EV1247" s="5"/>
      <c r="EW1247" s="5"/>
      <c r="EX1247" s="5"/>
    </row>
    <row r="1248" spans="1:154" ht="15">
      <c r="A1248" s="5"/>
      <c r="B1248" s="5"/>
      <c r="C1248" s="5"/>
      <c r="D1248" s="5"/>
      <c r="E1248" s="5"/>
      <c r="F1248" s="5"/>
      <c r="G1248" s="5"/>
      <c r="H1248" s="5"/>
      <c r="I1248" s="29"/>
      <c r="J1248" s="20"/>
      <c r="K1248" s="20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  <c r="DX1248" s="5"/>
      <c r="DY1248" s="5"/>
      <c r="DZ1248" s="5"/>
      <c r="EA1248" s="5"/>
      <c r="EB1248" s="5"/>
      <c r="EC1248" s="5"/>
      <c r="ED1248" s="5"/>
      <c r="EE1248" s="5"/>
      <c r="EF1248" s="5"/>
      <c r="EG1248" s="5"/>
      <c r="EH1248" s="5"/>
      <c r="EI1248" s="5"/>
      <c r="EJ1248" s="5"/>
      <c r="EK1248" s="5"/>
      <c r="EL1248" s="5"/>
      <c r="EM1248" s="5"/>
      <c r="EN1248" s="5"/>
      <c r="EO1248" s="5"/>
      <c r="EP1248" s="5"/>
      <c r="EQ1248" s="5"/>
      <c r="ER1248" s="5"/>
      <c r="ES1248" s="5"/>
      <c r="ET1248" s="5"/>
      <c r="EU1248" s="5"/>
      <c r="EV1248" s="5"/>
      <c r="EW1248" s="5"/>
      <c r="EX1248" s="5"/>
    </row>
    <row r="1249" spans="1:154" ht="15">
      <c r="A1249" s="5"/>
      <c r="B1249" s="5"/>
      <c r="C1249" s="5"/>
      <c r="D1249" s="5"/>
      <c r="E1249" s="5"/>
      <c r="F1249" s="5"/>
      <c r="G1249" s="5"/>
      <c r="H1249" s="5"/>
      <c r="I1249" s="29"/>
      <c r="J1249" s="20"/>
      <c r="K1249" s="20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  <c r="DX1249" s="5"/>
      <c r="DY1249" s="5"/>
      <c r="DZ1249" s="5"/>
      <c r="EA1249" s="5"/>
      <c r="EB1249" s="5"/>
      <c r="EC1249" s="5"/>
      <c r="ED1249" s="5"/>
      <c r="EE1249" s="5"/>
      <c r="EF1249" s="5"/>
      <c r="EG1249" s="5"/>
      <c r="EH1249" s="5"/>
      <c r="EI1249" s="5"/>
      <c r="EJ1249" s="5"/>
      <c r="EK1249" s="5"/>
      <c r="EL1249" s="5"/>
      <c r="EM1249" s="5"/>
      <c r="EN1249" s="5"/>
      <c r="EO1249" s="5"/>
      <c r="EP1249" s="5"/>
      <c r="EQ1249" s="5"/>
      <c r="ER1249" s="5"/>
      <c r="ES1249" s="5"/>
      <c r="ET1249" s="5"/>
      <c r="EU1249" s="5"/>
      <c r="EV1249" s="5"/>
      <c r="EW1249" s="5"/>
      <c r="EX1249" s="5"/>
    </row>
    <row r="1250" spans="1:154" ht="15">
      <c r="A1250" s="5"/>
      <c r="B1250" s="5"/>
      <c r="C1250" s="5"/>
      <c r="D1250" s="5"/>
      <c r="E1250" s="5"/>
      <c r="F1250" s="5"/>
      <c r="G1250" s="5"/>
      <c r="H1250" s="5"/>
      <c r="I1250" s="29"/>
      <c r="J1250" s="20"/>
      <c r="K1250" s="20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  <c r="DX1250" s="5"/>
      <c r="DY1250" s="5"/>
      <c r="DZ1250" s="5"/>
      <c r="EA1250" s="5"/>
      <c r="EB1250" s="5"/>
      <c r="EC1250" s="5"/>
      <c r="ED1250" s="5"/>
      <c r="EE1250" s="5"/>
      <c r="EF1250" s="5"/>
      <c r="EG1250" s="5"/>
      <c r="EH1250" s="5"/>
      <c r="EI1250" s="5"/>
      <c r="EJ1250" s="5"/>
      <c r="EK1250" s="5"/>
      <c r="EL1250" s="5"/>
      <c r="EM1250" s="5"/>
      <c r="EN1250" s="5"/>
      <c r="EO1250" s="5"/>
      <c r="EP1250" s="5"/>
      <c r="EQ1250" s="5"/>
      <c r="ER1250" s="5"/>
      <c r="ES1250" s="5"/>
      <c r="ET1250" s="5"/>
      <c r="EU1250" s="5"/>
      <c r="EV1250" s="5"/>
      <c r="EW1250" s="5"/>
      <c r="EX1250" s="5"/>
    </row>
    <row r="1251" spans="1:154" ht="15">
      <c r="A1251" s="5"/>
      <c r="B1251" s="5"/>
      <c r="C1251" s="5"/>
      <c r="D1251" s="5"/>
      <c r="E1251" s="5"/>
      <c r="F1251" s="5"/>
      <c r="G1251" s="5"/>
      <c r="H1251" s="5"/>
      <c r="I1251" s="29"/>
      <c r="J1251" s="20"/>
      <c r="K1251" s="20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  <c r="DX1251" s="5"/>
      <c r="DY1251" s="5"/>
      <c r="DZ1251" s="5"/>
      <c r="EA1251" s="5"/>
      <c r="EB1251" s="5"/>
      <c r="EC1251" s="5"/>
      <c r="ED1251" s="5"/>
      <c r="EE1251" s="5"/>
      <c r="EF1251" s="5"/>
      <c r="EG1251" s="5"/>
      <c r="EH1251" s="5"/>
      <c r="EI1251" s="5"/>
      <c r="EJ1251" s="5"/>
      <c r="EK1251" s="5"/>
      <c r="EL1251" s="5"/>
      <c r="EM1251" s="5"/>
      <c r="EN1251" s="5"/>
      <c r="EO1251" s="5"/>
      <c r="EP1251" s="5"/>
      <c r="EQ1251" s="5"/>
      <c r="ER1251" s="5"/>
      <c r="ES1251" s="5"/>
      <c r="ET1251" s="5"/>
      <c r="EU1251" s="5"/>
      <c r="EV1251" s="5"/>
      <c r="EW1251" s="5"/>
      <c r="EX1251" s="5"/>
    </row>
    <row r="1252" spans="1:154" ht="15">
      <c r="A1252" s="5"/>
      <c r="B1252" s="5"/>
      <c r="C1252" s="5"/>
      <c r="D1252" s="5"/>
      <c r="E1252" s="5"/>
      <c r="F1252" s="5"/>
      <c r="G1252" s="5"/>
      <c r="H1252" s="5"/>
      <c r="I1252" s="29"/>
      <c r="J1252" s="20"/>
      <c r="K1252" s="20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  <c r="DX1252" s="5"/>
      <c r="DY1252" s="5"/>
      <c r="DZ1252" s="5"/>
      <c r="EA1252" s="5"/>
      <c r="EB1252" s="5"/>
      <c r="EC1252" s="5"/>
      <c r="ED1252" s="5"/>
      <c r="EE1252" s="5"/>
      <c r="EF1252" s="5"/>
      <c r="EG1252" s="5"/>
      <c r="EH1252" s="5"/>
      <c r="EI1252" s="5"/>
      <c r="EJ1252" s="5"/>
      <c r="EK1252" s="5"/>
      <c r="EL1252" s="5"/>
      <c r="EM1252" s="5"/>
      <c r="EN1252" s="5"/>
      <c r="EO1252" s="5"/>
      <c r="EP1252" s="5"/>
      <c r="EQ1252" s="5"/>
      <c r="ER1252" s="5"/>
      <c r="ES1252" s="5"/>
      <c r="ET1252" s="5"/>
      <c r="EU1252" s="5"/>
      <c r="EV1252" s="5"/>
      <c r="EW1252" s="5"/>
      <c r="EX1252" s="5"/>
    </row>
    <row r="1253" spans="1:154" ht="15">
      <c r="A1253" s="5"/>
      <c r="B1253" s="5"/>
      <c r="C1253" s="5"/>
      <c r="D1253" s="5"/>
      <c r="E1253" s="5"/>
      <c r="F1253" s="5"/>
      <c r="G1253" s="5"/>
      <c r="H1253" s="5"/>
      <c r="I1253" s="29"/>
      <c r="J1253" s="20"/>
      <c r="K1253" s="20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  <c r="DX1253" s="5"/>
      <c r="DY1253" s="5"/>
      <c r="DZ1253" s="5"/>
      <c r="EA1253" s="5"/>
      <c r="EB1253" s="5"/>
      <c r="EC1253" s="5"/>
      <c r="ED1253" s="5"/>
      <c r="EE1253" s="5"/>
      <c r="EF1253" s="5"/>
      <c r="EG1253" s="5"/>
      <c r="EH1253" s="5"/>
      <c r="EI1253" s="5"/>
      <c r="EJ1253" s="5"/>
      <c r="EK1253" s="5"/>
      <c r="EL1253" s="5"/>
      <c r="EM1253" s="5"/>
      <c r="EN1253" s="5"/>
      <c r="EO1253" s="5"/>
      <c r="EP1253" s="5"/>
      <c r="EQ1253" s="5"/>
      <c r="ER1253" s="5"/>
      <c r="ES1253" s="5"/>
      <c r="ET1253" s="5"/>
      <c r="EU1253" s="5"/>
      <c r="EV1253" s="5"/>
      <c r="EW1253" s="5"/>
      <c r="EX1253" s="5"/>
    </row>
    <row r="1254" spans="1:154" ht="15">
      <c r="A1254" s="5"/>
      <c r="B1254" s="5"/>
      <c r="C1254" s="5"/>
      <c r="D1254" s="5"/>
      <c r="E1254" s="5"/>
      <c r="F1254" s="5"/>
      <c r="G1254" s="5"/>
      <c r="H1254" s="5"/>
      <c r="I1254" s="29"/>
      <c r="J1254" s="20"/>
      <c r="K1254" s="20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  <c r="DX1254" s="5"/>
      <c r="DY1254" s="5"/>
      <c r="DZ1254" s="5"/>
      <c r="EA1254" s="5"/>
      <c r="EB1254" s="5"/>
      <c r="EC1254" s="5"/>
      <c r="ED1254" s="5"/>
      <c r="EE1254" s="5"/>
      <c r="EF1254" s="5"/>
      <c r="EG1254" s="5"/>
      <c r="EH1254" s="5"/>
      <c r="EI1254" s="5"/>
      <c r="EJ1254" s="5"/>
      <c r="EK1254" s="5"/>
      <c r="EL1254" s="5"/>
      <c r="EM1254" s="5"/>
      <c r="EN1254" s="5"/>
      <c r="EO1254" s="5"/>
      <c r="EP1254" s="5"/>
      <c r="EQ1254" s="5"/>
      <c r="ER1254" s="5"/>
      <c r="ES1254" s="5"/>
      <c r="ET1254" s="5"/>
      <c r="EU1254" s="5"/>
      <c r="EV1254" s="5"/>
      <c r="EW1254" s="5"/>
      <c r="EX1254" s="5"/>
    </row>
    <row r="1255" spans="1:154" ht="15">
      <c r="A1255" s="5"/>
      <c r="B1255" s="5"/>
      <c r="C1255" s="5"/>
      <c r="D1255" s="5"/>
      <c r="E1255" s="5"/>
      <c r="F1255" s="5"/>
      <c r="G1255" s="5"/>
      <c r="H1255" s="5"/>
      <c r="I1255" s="29"/>
      <c r="J1255" s="20"/>
      <c r="K1255" s="20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  <c r="DX1255" s="5"/>
      <c r="DY1255" s="5"/>
      <c r="DZ1255" s="5"/>
      <c r="EA1255" s="5"/>
      <c r="EB1255" s="5"/>
      <c r="EC1255" s="5"/>
      <c r="ED1255" s="5"/>
      <c r="EE1255" s="5"/>
      <c r="EF1255" s="5"/>
      <c r="EG1255" s="5"/>
      <c r="EH1255" s="5"/>
      <c r="EI1255" s="5"/>
      <c r="EJ1255" s="5"/>
      <c r="EK1255" s="5"/>
      <c r="EL1255" s="5"/>
      <c r="EM1255" s="5"/>
      <c r="EN1255" s="5"/>
      <c r="EO1255" s="5"/>
      <c r="EP1255" s="5"/>
      <c r="EQ1255" s="5"/>
      <c r="ER1255" s="5"/>
      <c r="ES1255" s="5"/>
      <c r="ET1255" s="5"/>
      <c r="EU1255" s="5"/>
      <c r="EV1255" s="5"/>
      <c r="EW1255" s="5"/>
      <c r="EX1255" s="5"/>
    </row>
    <row r="1256" spans="1:154" ht="15">
      <c r="A1256" s="5"/>
      <c r="B1256" s="5"/>
      <c r="C1256" s="5"/>
      <c r="D1256" s="5"/>
      <c r="E1256" s="5"/>
      <c r="F1256" s="5"/>
      <c r="G1256" s="5"/>
      <c r="H1256" s="5"/>
      <c r="I1256" s="29"/>
      <c r="J1256" s="20"/>
      <c r="K1256" s="20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  <c r="DX1256" s="5"/>
      <c r="DY1256" s="5"/>
      <c r="DZ1256" s="5"/>
      <c r="EA1256" s="5"/>
      <c r="EB1256" s="5"/>
      <c r="EC1256" s="5"/>
      <c r="ED1256" s="5"/>
      <c r="EE1256" s="5"/>
      <c r="EF1256" s="5"/>
      <c r="EG1256" s="5"/>
      <c r="EH1256" s="5"/>
      <c r="EI1256" s="5"/>
      <c r="EJ1256" s="5"/>
      <c r="EK1256" s="5"/>
      <c r="EL1256" s="5"/>
      <c r="EM1256" s="5"/>
      <c r="EN1256" s="5"/>
      <c r="EO1256" s="5"/>
      <c r="EP1256" s="5"/>
      <c r="EQ1256" s="5"/>
      <c r="ER1256" s="5"/>
      <c r="ES1256" s="5"/>
      <c r="ET1256" s="5"/>
      <c r="EU1256" s="5"/>
      <c r="EV1256" s="5"/>
      <c r="EW1256" s="5"/>
      <c r="EX1256" s="5"/>
    </row>
    <row r="1257" spans="1:154" ht="15">
      <c r="A1257" s="5"/>
      <c r="B1257" s="5"/>
      <c r="C1257" s="5"/>
      <c r="D1257" s="5"/>
      <c r="E1257" s="5"/>
      <c r="F1257" s="5"/>
      <c r="G1257" s="5"/>
      <c r="H1257" s="5"/>
      <c r="I1257" s="29"/>
      <c r="J1257" s="20"/>
      <c r="K1257" s="20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  <c r="DX1257" s="5"/>
      <c r="DY1257" s="5"/>
      <c r="DZ1257" s="5"/>
      <c r="EA1257" s="5"/>
      <c r="EB1257" s="5"/>
      <c r="EC1257" s="5"/>
      <c r="ED1257" s="5"/>
      <c r="EE1257" s="5"/>
      <c r="EF1257" s="5"/>
      <c r="EG1257" s="5"/>
      <c r="EH1257" s="5"/>
      <c r="EI1257" s="5"/>
      <c r="EJ1257" s="5"/>
      <c r="EK1257" s="5"/>
      <c r="EL1257" s="5"/>
      <c r="EM1257" s="5"/>
      <c r="EN1257" s="5"/>
      <c r="EO1257" s="5"/>
      <c r="EP1257" s="5"/>
      <c r="EQ1257" s="5"/>
      <c r="ER1257" s="5"/>
      <c r="ES1257" s="5"/>
      <c r="ET1257" s="5"/>
      <c r="EU1257" s="5"/>
      <c r="EV1257" s="5"/>
      <c r="EW1257" s="5"/>
      <c r="EX1257" s="5"/>
    </row>
    <row r="1258" spans="1:154" ht="15">
      <c r="A1258" s="5"/>
      <c r="B1258" s="5"/>
      <c r="C1258" s="5"/>
      <c r="D1258" s="5"/>
      <c r="E1258" s="5"/>
      <c r="F1258" s="5"/>
      <c r="G1258" s="5"/>
      <c r="H1258" s="5"/>
      <c r="I1258" s="29"/>
      <c r="J1258" s="20"/>
      <c r="K1258" s="20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  <c r="DY1258" s="5"/>
      <c r="DZ1258" s="5"/>
      <c r="EA1258" s="5"/>
      <c r="EB1258" s="5"/>
      <c r="EC1258" s="5"/>
      <c r="ED1258" s="5"/>
      <c r="EE1258" s="5"/>
      <c r="EF1258" s="5"/>
      <c r="EG1258" s="5"/>
      <c r="EH1258" s="5"/>
      <c r="EI1258" s="5"/>
      <c r="EJ1258" s="5"/>
      <c r="EK1258" s="5"/>
      <c r="EL1258" s="5"/>
      <c r="EM1258" s="5"/>
      <c r="EN1258" s="5"/>
      <c r="EO1258" s="5"/>
      <c r="EP1258" s="5"/>
      <c r="EQ1258" s="5"/>
      <c r="ER1258" s="5"/>
      <c r="ES1258" s="5"/>
      <c r="ET1258" s="5"/>
      <c r="EU1258" s="5"/>
      <c r="EV1258" s="5"/>
      <c r="EW1258" s="5"/>
      <c r="EX1258" s="5"/>
    </row>
    <row r="1259" spans="1:154" ht="15">
      <c r="A1259" s="5"/>
      <c r="B1259" s="5"/>
      <c r="C1259" s="5"/>
      <c r="D1259" s="5"/>
      <c r="E1259" s="5"/>
      <c r="F1259" s="5"/>
      <c r="G1259" s="5"/>
      <c r="H1259" s="5"/>
      <c r="I1259" s="29"/>
      <c r="J1259" s="20"/>
      <c r="K1259" s="20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  <c r="DY1259" s="5"/>
      <c r="DZ1259" s="5"/>
      <c r="EA1259" s="5"/>
      <c r="EB1259" s="5"/>
      <c r="EC1259" s="5"/>
      <c r="ED1259" s="5"/>
      <c r="EE1259" s="5"/>
      <c r="EF1259" s="5"/>
      <c r="EG1259" s="5"/>
      <c r="EH1259" s="5"/>
      <c r="EI1259" s="5"/>
      <c r="EJ1259" s="5"/>
      <c r="EK1259" s="5"/>
      <c r="EL1259" s="5"/>
      <c r="EM1259" s="5"/>
      <c r="EN1259" s="5"/>
      <c r="EO1259" s="5"/>
      <c r="EP1259" s="5"/>
      <c r="EQ1259" s="5"/>
      <c r="ER1259" s="5"/>
      <c r="ES1259" s="5"/>
      <c r="ET1259" s="5"/>
      <c r="EU1259" s="5"/>
      <c r="EV1259" s="5"/>
      <c r="EW1259" s="5"/>
      <c r="EX1259" s="5"/>
    </row>
    <row r="1260" spans="1:154" ht="15">
      <c r="A1260" s="5"/>
      <c r="B1260" s="5"/>
      <c r="C1260" s="5"/>
      <c r="D1260" s="5"/>
      <c r="E1260" s="5"/>
      <c r="F1260" s="5"/>
      <c r="G1260" s="5"/>
      <c r="H1260" s="5"/>
      <c r="I1260" s="29"/>
      <c r="J1260" s="20"/>
      <c r="K1260" s="20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  <c r="DY1260" s="5"/>
      <c r="DZ1260" s="5"/>
      <c r="EA1260" s="5"/>
      <c r="EB1260" s="5"/>
      <c r="EC1260" s="5"/>
      <c r="ED1260" s="5"/>
      <c r="EE1260" s="5"/>
      <c r="EF1260" s="5"/>
      <c r="EG1260" s="5"/>
      <c r="EH1260" s="5"/>
      <c r="EI1260" s="5"/>
      <c r="EJ1260" s="5"/>
      <c r="EK1260" s="5"/>
      <c r="EL1260" s="5"/>
      <c r="EM1260" s="5"/>
      <c r="EN1260" s="5"/>
      <c r="EO1260" s="5"/>
      <c r="EP1260" s="5"/>
      <c r="EQ1260" s="5"/>
      <c r="ER1260" s="5"/>
      <c r="ES1260" s="5"/>
      <c r="ET1260" s="5"/>
      <c r="EU1260" s="5"/>
      <c r="EV1260" s="5"/>
      <c r="EW1260" s="5"/>
      <c r="EX1260" s="5"/>
    </row>
    <row r="1261" spans="1:154" ht="15">
      <c r="A1261" s="5"/>
      <c r="B1261" s="5"/>
      <c r="C1261" s="5"/>
      <c r="D1261" s="5"/>
      <c r="E1261" s="5"/>
      <c r="F1261" s="5"/>
      <c r="G1261" s="5"/>
      <c r="H1261" s="5"/>
      <c r="I1261" s="29"/>
      <c r="J1261" s="20"/>
      <c r="K1261" s="20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  <c r="DY1261" s="5"/>
      <c r="DZ1261" s="5"/>
      <c r="EA1261" s="5"/>
      <c r="EB1261" s="5"/>
      <c r="EC1261" s="5"/>
      <c r="ED1261" s="5"/>
      <c r="EE1261" s="5"/>
      <c r="EF1261" s="5"/>
      <c r="EG1261" s="5"/>
      <c r="EH1261" s="5"/>
      <c r="EI1261" s="5"/>
      <c r="EJ1261" s="5"/>
      <c r="EK1261" s="5"/>
      <c r="EL1261" s="5"/>
      <c r="EM1261" s="5"/>
      <c r="EN1261" s="5"/>
      <c r="EO1261" s="5"/>
      <c r="EP1261" s="5"/>
      <c r="EQ1261" s="5"/>
      <c r="ER1261" s="5"/>
      <c r="ES1261" s="5"/>
      <c r="ET1261" s="5"/>
      <c r="EU1261" s="5"/>
      <c r="EV1261" s="5"/>
      <c r="EW1261" s="5"/>
      <c r="EX1261" s="5"/>
    </row>
    <row r="1262" spans="1:154" ht="15">
      <c r="A1262" s="5"/>
      <c r="B1262" s="5"/>
      <c r="C1262" s="5"/>
      <c r="D1262" s="5"/>
      <c r="E1262" s="5"/>
      <c r="F1262" s="5"/>
      <c r="G1262" s="5"/>
      <c r="H1262" s="5"/>
      <c r="I1262" s="29"/>
      <c r="J1262" s="20"/>
      <c r="K1262" s="20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  <c r="DY1262" s="5"/>
      <c r="DZ1262" s="5"/>
      <c r="EA1262" s="5"/>
      <c r="EB1262" s="5"/>
      <c r="EC1262" s="5"/>
      <c r="ED1262" s="5"/>
      <c r="EE1262" s="5"/>
      <c r="EF1262" s="5"/>
      <c r="EG1262" s="5"/>
      <c r="EH1262" s="5"/>
      <c r="EI1262" s="5"/>
      <c r="EJ1262" s="5"/>
      <c r="EK1262" s="5"/>
      <c r="EL1262" s="5"/>
      <c r="EM1262" s="5"/>
      <c r="EN1262" s="5"/>
      <c r="EO1262" s="5"/>
      <c r="EP1262" s="5"/>
      <c r="EQ1262" s="5"/>
      <c r="ER1262" s="5"/>
      <c r="ES1262" s="5"/>
      <c r="ET1262" s="5"/>
      <c r="EU1262" s="5"/>
      <c r="EV1262" s="5"/>
      <c r="EW1262" s="5"/>
      <c r="EX1262" s="5"/>
    </row>
    <row r="1263" spans="1:154" ht="15">
      <c r="A1263" s="5"/>
      <c r="B1263" s="5"/>
      <c r="C1263" s="5"/>
      <c r="D1263" s="5"/>
      <c r="E1263" s="5"/>
      <c r="F1263" s="5"/>
      <c r="G1263" s="5"/>
      <c r="H1263" s="5"/>
      <c r="I1263" s="29"/>
      <c r="J1263" s="20"/>
      <c r="K1263" s="20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  <c r="DX1263" s="5"/>
      <c r="DY1263" s="5"/>
      <c r="DZ1263" s="5"/>
      <c r="EA1263" s="5"/>
      <c r="EB1263" s="5"/>
      <c r="EC1263" s="5"/>
      <c r="ED1263" s="5"/>
      <c r="EE1263" s="5"/>
      <c r="EF1263" s="5"/>
      <c r="EG1263" s="5"/>
      <c r="EH1263" s="5"/>
      <c r="EI1263" s="5"/>
      <c r="EJ1263" s="5"/>
      <c r="EK1263" s="5"/>
      <c r="EL1263" s="5"/>
      <c r="EM1263" s="5"/>
      <c r="EN1263" s="5"/>
      <c r="EO1263" s="5"/>
      <c r="EP1263" s="5"/>
      <c r="EQ1263" s="5"/>
      <c r="ER1263" s="5"/>
      <c r="ES1263" s="5"/>
      <c r="ET1263" s="5"/>
      <c r="EU1263" s="5"/>
      <c r="EV1263" s="5"/>
      <c r="EW1263" s="5"/>
      <c r="EX1263" s="5"/>
    </row>
    <row r="1264" spans="1:154" ht="15">
      <c r="A1264" s="5"/>
      <c r="B1264" s="5"/>
      <c r="C1264" s="5"/>
      <c r="D1264" s="5"/>
      <c r="E1264" s="5"/>
      <c r="F1264" s="5"/>
      <c r="G1264" s="5"/>
      <c r="H1264" s="5"/>
      <c r="I1264" s="29"/>
      <c r="J1264" s="20"/>
      <c r="K1264" s="20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  <c r="DX1264" s="5"/>
      <c r="DY1264" s="5"/>
      <c r="DZ1264" s="5"/>
      <c r="EA1264" s="5"/>
      <c r="EB1264" s="5"/>
      <c r="EC1264" s="5"/>
      <c r="ED1264" s="5"/>
      <c r="EE1264" s="5"/>
      <c r="EF1264" s="5"/>
      <c r="EG1264" s="5"/>
      <c r="EH1264" s="5"/>
      <c r="EI1264" s="5"/>
      <c r="EJ1264" s="5"/>
      <c r="EK1264" s="5"/>
      <c r="EL1264" s="5"/>
      <c r="EM1264" s="5"/>
      <c r="EN1264" s="5"/>
      <c r="EO1264" s="5"/>
      <c r="EP1264" s="5"/>
      <c r="EQ1264" s="5"/>
      <c r="ER1264" s="5"/>
      <c r="ES1264" s="5"/>
      <c r="ET1264" s="5"/>
      <c r="EU1264" s="5"/>
      <c r="EV1264" s="5"/>
      <c r="EW1264" s="5"/>
      <c r="EX1264" s="5"/>
    </row>
    <row r="1265" spans="1:154" ht="15">
      <c r="A1265" s="5"/>
      <c r="B1265" s="5"/>
      <c r="C1265" s="5"/>
      <c r="D1265" s="5"/>
      <c r="E1265" s="5"/>
      <c r="F1265" s="5"/>
      <c r="G1265" s="5"/>
      <c r="H1265" s="5"/>
      <c r="I1265" s="29"/>
      <c r="J1265" s="20"/>
      <c r="K1265" s="20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  <c r="DX1265" s="5"/>
      <c r="DY1265" s="5"/>
      <c r="DZ1265" s="5"/>
      <c r="EA1265" s="5"/>
      <c r="EB1265" s="5"/>
      <c r="EC1265" s="5"/>
      <c r="ED1265" s="5"/>
      <c r="EE1265" s="5"/>
      <c r="EF1265" s="5"/>
      <c r="EG1265" s="5"/>
      <c r="EH1265" s="5"/>
      <c r="EI1265" s="5"/>
      <c r="EJ1265" s="5"/>
      <c r="EK1265" s="5"/>
      <c r="EL1265" s="5"/>
      <c r="EM1265" s="5"/>
      <c r="EN1265" s="5"/>
      <c r="EO1265" s="5"/>
      <c r="EP1265" s="5"/>
      <c r="EQ1265" s="5"/>
      <c r="ER1265" s="5"/>
      <c r="ES1265" s="5"/>
      <c r="ET1265" s="5"/>
      <c r="EU1265" s="5"/>
      <c r="EV1265" s="5"/>
      <c r="EW1265" s="5"/>
      <c r="EX1265" s="5"/>
    </row>
    <row r="1266" spans="1:154" ht="15">
      <c r="A1266" s="5"/>
      <c r="B1266" s="5"/>
      <c r="C1266" s="5"/>
      <c r="D1266" s="5"/>
      <c r="E1266" s="5"/>
      <c r="F1266" s="5"/>
      <c r="G1266" s="5"/>
      <c r="H1266" s="5"/>
      <c r="I1266" s="29"/>
      <c r="J1266" s="20"/>
      <c r="K1266" s="20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  <c r="DX1266" s="5"/>
      <c r="DY1266" s="5"/>
      <c r="DZ1266" s="5"/>
      <c r="EA1266" s="5"/>
      <c r="EB1266" s="5"/>
      <c r="EC1266" s="5"/>
      <c r="ED1266" s="5"/>
      <c r="EE1266" s="5"/>
      <c r="EF1266" s="5"/>
      <c r="EG1266" s="5"/>
      <c r="EH1266" s="5"/>
      <c r="EI1266" s="5"/>
      <c r="EJ1266" s="5"/>
      <c r="EK1266" s="5"/>
      <c r="EL1266" s="5"/>
      <c r="EM1266" s="5"/>
      <c r="EN1266" s="5"/>
      <c r="EO1266" s="5"/>
      <c r="EP1266" s="5"/>
      <c r="EQ1266" s="5"/>
      <c r="ER1266" s="5"/>
      <c r="ES1266" s="5"/>
      <c r="ET1266" s="5"/>
      <c r="EU1266" s="5"/>
      <c r="EV1266" s="5"/>
      <c r="EW1266" s="5"/>
      <c r="EX1266" s="5"/>
    </row>
    <row r="1267" spans="1:154" ht="15">
      <c r="A1267" s="5"/>
      <c r="B1267" s="5"/>
      <c r="C1267" s="5"/>
      <c r="D1267" s="5"/>
      <c r="E1267" s="5"/>
      <c r="F1267" s="5"/>
      <c r="G1267" s="5"/>
      <c r="H1267" s="5"/>
      <c r="I1267" s="29"/>
      <c r="J1267" s="20"/>
      <c r="K1267" s="20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  <c r="DX1267" s="5"/>
      <c r="DY1267" s="5"/>
      <c r="DZ1267" s="5"/>
      <c r="EA1267" s="5"/>
      <c r="EB1267" s="5"/>
      <c r="EC1267" s="5"/>
      <c r="ED1267" s="5"/>
      <c r="EE1267" s="5"/>
      <c r="EF1267" s="5"/>
      <c r="EG1267" s="5"/>
      <c r="EH1267" s="5"/>
      <c r="EI1267" s="5"/>
      <c r="EJ1267" s="5"/>
      <c r="EK1267" s="5"/>
      <c r="EL1267" s="5"/>
      <c r="EM1267" s="5"/>
      <c r="EN1267" s="5"/>
      <c r="EO1267" s="5"/>
      <c r="EP1267" s="5"/>
      <c r="EQ1267" s="5"/>
      <c r="ER1267" s="5"/>
      <c r="ES1267" s="5"/>
      <c r="ET1267" s="5"/>
      <c r="EU1267" s="5"/>
      <c r="EV1267" s="5"/>
      <c r="EW1267" s="5"/>
      <c r="EX1267" s="5"/>
    </row>
    <row r="1268" spans="1:154" ht="15">
      <c r="A1268" s="5"/>
      <c r="B1268" s="5"/>
      <c r="C1268" s="5"/>
      <c r="D1268" s="5"/>
      <c r="E1268" s="5"/>
      <c r="F1268" s="5"/>
      <c r="G1268" s="5"/>
      <c r="H1268" s="5"/>
      <c r="I1268" s="29"/>
      <c r="J1268" s="20"/>
      <c r="K1268" s="20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  <c r="DX1268" s="5"/>
      <c r="DY1268" s="5"/>
      <c r="DZ1268" s="5"/>
      <c r="EA1268" s="5"/>
      <c r="EB1268" s="5"/>
      <c r="EC1268" s="5"/>
      <c r="ED1268" s="5"/>
      <c r="EE1268" s="5"/>
      <c r="EF1268" s="5"/>
      <c r="EG1268" s="5"/>
      <c r="EH1268" s="5"/>
      <c r="EI1268" s="5"/>
      <c r="EJ1268" s="5"/>
      <c r="EK1268" s="5"/>
      <c r="EL1268" s="5"/>
      <c r="EM1268" s="5"/>
      <c r="EN1268" s="5"/>
      <c r="EO1268" s="5"/>
      <c r="EP1268" s="5"/>
      <c r="EQ1268" s="5"/>
      <c r="ER1268" s="5"/>
      <c r="ES1268" s="5"/>
      <c r="ET1268" s="5"/>
      <c r="EU1268" s="5"/>
      <c r="EV1268" s="5"/>
      <c r="EW1268" s="5"/>
      <c r="EX1268" s="5"/>
    </row>
    <row r="1269" spans="1:154" ht="15">
      <c r="A1269" s="5"/>
      <c r="B1269" s="5"/>
      <c r="C1269" s="5"/>
      <c r="D1269" s="5"/>
      <c r="E1269" s="5"/>
      <c r="F1269" s="5"/>
      <c r="G1269" s="5"/>
      <c r="H1269" s="5"/>
      <c r="I1269" s="29"/>
      <c r="J1269" s="20"/>
      <c r="K1269" s="20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  <c r="DX1269" s="5"/>
      <c r="DY1269" s="5"/>
      <c r="DZ1269" s="5"/>
      <c r="EA1269" s="5"/>
      <c r="EB1269" s="5"/>
      <c r="EC1269" s="5"/>
      <c r="ED1269" s="5"/>
      <c r="EE1269" s="5"/>
      <c r="EF1269" s="5"/>
      <c r="EG1269" s="5"/>
      <c r="EH1269" s="5"/>
      <c r="EI1269" s="5"/>
      <c r="EJ1269" s="5"/>
      <c r="EK1269" s="5"/>
      <c r="EL1269" s="5"/>
      <c r="EM1269" s="5"/>
      <c r="EN1269" s="5"/>
      <c r="EO1269" s="5"/>
      <c r="EP1269" s="5"/>
      <c r="EQ1269" s="5"/>
      <c r="ER1269" s="5"/>
      <c r="ES1269" s="5"/>
      <c r="ET1269" s="5"/>
      <c r="EU1269" s="5"/>
      <c r="EV1269" s="5"/>
      <c r="EW1269" s="5"/>
      <c r="EX1269" s="5"/>
    </row>
    <row r="1270" spans="1:154" ht="15">
      <c r="A1270" s="5"/>
      <c r="B1270" s="5"/>
      <c r="C1270" s="5"/>
      <c r="D1270" s="5"/>
      <c r="E1270" s="5"/>
      <c r="F1270" s="5"/>
      <c r="G1270" s="5"/>
      <c r="H1270" s="5"/>
      <c r="I1270" s="29"/>
      <c r="J1270" s="20"/>
      <c r="K1270" s="20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  <c r="DX1270" s="5"/>
      <c r="DY1270" s="5"/>
      <c r="DZ1270" s="5"/>
      <c r="EA1270" s="5"/>
      <c r="EB1270" s="5"/>
      <c r="EC1270" s="5"/>
      <c r="ED1270" s="5"/>
      <c r="EE1270" s="5"/>
      <c r="EF1270" s="5"/>
      <c r="EG1270" s="5"/>
      <c r="EH1270" s="5"/>
      <c r="EI1270" s="5"/>
      <c r="EJ1270" s="5"/>
      <c r="EK1270" s="5"/>
      <c r="EL1270" s="5"/>
      <c r="EM1270" s="5"/>
      <c r="EN1270" s="5"/>
      <c r="EO1270" s="5"/>
      <c r="EP1270" s="5"/>
      <c r="EQ1270" s="5"/>
      <c r="ER1270" s="5"/>
      <c r="ES1270" s="5"/>
      <c r="ET1270" s="5"/>
      <c r="EU1270" s="5"/>
      <c r="EV1270" s="5"/>
      <c r="EW1270" s="5"/>
      <c r="EX1270" s="5"/>
    </row>
    <row r="1271" spans="1:154" ht="15">
      <c r="A1271" s="5"/>
      <c r="B1271" s="5"/>
      <c r="C1271" s="5"/>
      <c r="D1271" s="5"/>
      <c r="E1271" s="5"/>
      <c r="F1271" s="5"/>
      <c r="G1271" s="5"/>
      <c r="H1271" s="5"/>
      <c r="I1271" s="29"/>
      <c r="J1271" s="20"/>
      <c r="K1271" s="20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  <c r="DX1271" s="5"/>
      <c r="DY1271" s="5"/>
      <c r="DZ1271" s="5"/>
      <c r="EA1271" s="5"/>
      <c r="EB1271" s="5"/>
      <c r="EC1271" s="5"/>
      <c r="ED1271" s="5"/>
      <c r="EE1271" s="5"/>
      <c r="EF1271" s="5"/>
      <c r="EG1271" s="5"/>
      <c r="EH1271" s="5"/>
      <c r="EI1271" s="5"/>
      <c r="EJ1271" s="5"/>
      <c r="EK1271" s="5"/>
      <c r="EL1271" s="5"/>
      <c r="EM1271" s="5"/>
      <c r="EN1271" s="5"/>
      <c r="EO1271" s="5"/>
      <c r="EP1271" s="5"/>
      <c r="EQ1271" s="5"/>
      <c r="ER1271" s="5"/>
      <c r="ES1271" s="5"/>
      <c r="ET1271" s="5"/>
      <c r="EU1271" s="5"/>
      <c r="EV1271" s="5"/>
      <c r="EW1271" s="5"/>
      <c r="EX1271" s="5"/>
    </row>
    <row r="1272" spans="1:154" ht="15">
      <c r="A1272" s="5"/>
      <c r="B1272" s="5"/>
      <c r="C1272" s="5"/>
      <c r="D1272" s="5"/>
      <c r="E1272" s="5"/>
      <c r="F1272" s="5"/>
      <c r="G1272" s="5"/>
      <c r="H1272" s="5"/>
      <c r="I1272" s="29"/>
      <c r="J1272" s="20"/>
      <c r="K1272" s="20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  <c r="DX1272" s="5"/>
      <c r="DY1272" s="5"/>
      <c r="DZ1272" s="5"/>
      <c r="EA1272" s="5"/>
      <c r="EB1272" s="5"/>
      <c r="EC1272" s="5"/>
      <c r="ED1272" s="5"/>
      <c r="EE1272" s="5"/>
      <c r="EF1272" s="5"/>
      <c r="EG1272" s="5"/>
      <c r="EH1272" s="5"/>
      <c r="EI1272" s="5"/>
      <c r="EJ1272" s="5"/>
      <c r="EK1272" s="5"/>
      <c r="EL1272" s="5"/>
      <c r="EM1272" s="5"/>
      <c r="EN1272" s="5"/>
      <c r="EO1272" s="5"/>
      <c r="EP1272" s="5"/>
      <c r="EQ1272" s="5"/>
      <c r="ER1272" s="5"/>
      <c r="ES1272" s="5"/>
      <c r="ET1272" s="5"/>
      <c r="EU1272" s="5"/>
      <c r="EV1272" s="5"/>
      <c r="EW1272" s="5"/>
      <c r="EX1272" s="5"/>
    </row>
    <row r="1273" spans="1:154" ht="15">
      <c r="A1273" s="5"/>
      <c r="B1273" s="5"/>
      <c r="C1273" s="5"/>
      <c r="D1273" s="5"/>
      <c r="E1273" s="5"/>
      <c r="F1273" s="5"/>
      <c r="G1273" s="5"/>
      <c r="H1273" s="5"/>
      <c r="I1273" s="29"/>
      <c r="J1273" s="20"/>
      <c r="K1273" s="20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  <c r="DX1273" s="5"/>
      <c r="DY1273" s="5"/>
      <c r="DZ1273" s="5"/>
      <c r="EA1273" s="5"/>
      <c r="EB1273" s="5"/>
      <c r="EC1273" s="5"/>
      <c r="ED1273" s="5"/>
      <c r="EE1273" s="5"/>
      <c r="EF1273" s="5"/>
      <c r="EG1273" s="5"/>
      <c r="EH1273" s="5"/>
      <c r="EI1273" s="5"/>
      <c r="EJ1273" s="5"/>
      <c r="EK1273" s="5"/>
      <c r="EL1273" s="5"/>
      <c r="EM1273" s="5"/>
      <c r="EN1273" s="5"/>
      <c r="EO1273" s="5"/>
      <c r="EP1273" s="5"/>
      <c r="EQ1273" s="5"/>
      <c r="ER1273" s="5"/>
      <c r="ES1273" s="5"/>
      <c r="ET1273" s="5"/>
      <c r="EU1273" s="5"/>
      <c r="EV1273" s="5"/>
      <c r="EW1273" s="5"/>
      <c r="EX1273" s="5"/>
    </row>
    <row r="1274" spans="1:154" ht="15">
      <c r="A1274" s="5"/>
      <c r="B1274" s="5"/>
      <c r="C1274" s="5"/>
      <c r="D1274" s="5"/>
      <c r="E1274" s="5"/>
      <c r="F1274" s="5"/>
      <c r="G1274" s="5"/>
      <c r="H1274" s="5"/>
      <c r="I1274" s="29"/>
      <c r="J1274" s="20"/>
      <c r="K1274" s="20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  <c r="DX1274" s="5"/>
      <c r="DY1274" s="5"/>
      <c r="DZ1274" s="5"/>
      <c r="EA1274" s="5"/>
      <c r="EB1274" s="5"/>
      <c r="EC1274" s="5"/>
      <c r="ED1274" s="5"/>
      <c r="EE1274" s="5"/>
      <c r="EF1274" s="5"/>
      <c r="EG1274" s="5"/>
      <c r="EH1274" s="5"/>
      <c r="EI1274" s="5"/>
      <c r="EJ1274" s="5"/>
      <c r="EK1274" s="5"/>
      <c r="EL1274" s="5"/>
      <c r="EM1274" s="5"/>
      <c r="EN1274" s="5"/>
      <c r="EO1274" s="5"/>
      <c r="EP1274" s="5"/>
      <c r="EQ1274" s="5"/>
      <c r="ER1274" s="5"/>
      <c r="ES1274" s="5"/>
      <c r="ET1274" s="5"/>
      <c r="EU1274" s="5"/>
      <c r="EV1274" s="5"/>
      <c r="EW1274" s="5"/>
      <c r="EX1274" s="5"/>
    </row>
    <row r="1275" spans="1:154" ht="15">
      <c r="A1275" s="5"/>
      <c r="B1275" s="5"/>
      <c r="C1275" s="5"/>
      <c r="D1275" s="5"/>
      <c r="E1275" s="5"/>
      <c r="F1275" s="5"/>
      <c r="G1275" s="5"/>
      <c r="H1275" s="5"/>
      <c r="I1275" s="29"/>
      <c r="J1275" s="20"/>
      <c r="K1275" s="20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  <c r="DX1275" s="5"/>
      <c r="DY1275" s="5"/>
      <c r="DZ1275" s="5"/>
      <c r="EA1275" s="5"/>
      <c r="EB1275" s="5"/>
      <c r="EC1275" s="5"/>
      <c r="ED1275" s="5"/>
      <c r="EE1275" s="5"/>
      <c r="EF1275" s="5"/>
      <c r="EG1275" s="5"/>
      <c r="EH1275" s="5"/>
      <c r="EI1275" s="5"/>
      <c r="EJ1275" s="5"/>
      <c r="EK1275" s="5"/>
      <c r="EL1275" s="5"/>
      <c r="EM1275" s="5"/>
      <c r="EN1275" s="5"/>
      <c r="EO1275" s="5"/>
      <c r="EP1275" s="5"/>
      <c r="EQ1275" s="5"/>
      <c r="ER1275" s="5"/>
      <c r="ES1275" s="5"/>
      <c r="ET1275" s="5"/>
      <c r="EU1275" s="5"/>
      <c r="EV1275" s="5"/>
      <c r="EW1275" s="5"/>
      <c r="EX1275" s="5"/>
    </row>
    <row r="1276" spans="1:154" ht="15">
      <c r="A1276" s="5"/>
      <c r="B1276" s="5"/>
      <c r="C1276" s="5"/>
      <c r="D1276" s="5"/>
      <c r="E1276" s="5"/>
      <c r="F1276" s="5"/>
      <c r="G1276" s="5"/>
      <c r="H1276" s="5"/>
      <c r="I1276" s="29"/>
      <c r="J1276" s="20"/>
      <c r="K1276" s="20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  <c r="DX1276" s="5"/>
      <c r="DY1276" s="5"/>
      <c r="DZ1276" s="5"/>
      <c r="EA1276" s="5"/>
      <c r="EB1276" s="5"/>
      <c r="EC1276" s="5"/>
      <c r="ED1276" s="5"/>
      <c r="EE1276" s="5"/>
      <c r="EF1276" s="5"/>
      <c r="EG1276" s="5"/>
      <c r="EH1276" s="5"/>
      <c r="EI1276" s="5"/>
      <c r="EJ1276" s="5"/>
      <c r="EK1276" s="5"/>
      <c r="EL1276" s="5"/>
      <c r="EM1276" s="5"/>
      <c r="EN1276" s="5"/>
      <c r="EO1276" s="5"/>
      <c r="EP1276" s="5"/>
      <c r="EQ1276" s="5"/>
      <c r="ER1276" s="5"/>
      <c r="ES1276" s="5"/>
      <c r="ET1276" s="5"/>
      <c r="EU1276" s="5"/>
      <c r="EV1276" s="5"/>
      <c r="EW1276" s="5"/>
      <c r="EX1276" s="5"/>
    </row>
    <row r="1277" spans="1:154" ht="15">
      <c r="A1277" s="5"/>
      <c r="B1277" s="5"/>
      <c r="C1277" s="5"/>
      <c r="D1277" s="5"/>
      <c r="E1277" s="5"/>
      <c r="F1277" s="5"/>
      <c r="G1277" s="5"/>
      <c r="H1277" s="5"/>
      <c r="I1277" s="29"/>
      <c r="J1277" s="20"/>
      <c r="K1277" s="20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  <c r="DX1277" s="5"/>
      <c r="DY1277" s="5"/>
      <c r="DZ1277" s="5"/>
      <c r="EA1277" s="5"/>
      <c r="EB1277" s="5"/>
      <c r="EC1277" s="5"/>
      <c r="ED1277" s="5"/>
      <c r="EE1277" s="5"/>
      <c r="EF1277" s="5"/>
      <c r="EG1277" s="5"/>
      <c r="EH1277" s="5"/>
      <c r="EI1277" s="5"/>
      <c r="EJ1277" s="5"/>
      <c r="EK1277" s="5"/>
      <c r="EL1277" s="5"/>
      <c r="EM1277" s="5"/>
      <c r="EN1277" s="5"/>
      <c r="EO1277" s="5"/>
      <c r="EP1277" s="5"/>
      <c r="EQ1277" s="5"/>
      <c r="ER1277" s="5"/>
      <c r="ES1277" s="5"/>
      <c r="ET1277" s="5"/>
      <c r="EU1277" s="5"/>
      <c r="EV1277" s="5"/>
      <c r="EW1277" s="5"/>
      <c r="EX1277" s="5"/>
    </row>
    <row r="1278" spans="1:154" ht="15">
      <c r="A1278" s="5"/>
      <c r="B1278" s="5"/>
      <c r="C1278" s="5"/>
      <c r="D1278" s="5"/>
      <c r="E1278" s="5"/>
      <c r="F1278" s="5"/>
      <c r="G1278" s="5"/>
      <c r="H1278" s="5"/>
      <c r="I1278" s="29"/>
      <c r="J1278" s="20"/>
      <c r="K1278" s="20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  <c r="DX1278" s="5"/>
      <c r="DY1278" s="5"/>
      <c r="DZ1278" s="5"/>
      <c r="EA1278" s="5"/>
      <c r="EB1278" s="5"/>
      <c r="EC1278" s="5"/>
      <c r="ED1278" s="5"/>
      <c r="EE1278" s="5"/>
      <c r="EF1278" s="5"/>
      <c r="EG1278" s="5"/>
      <c r="EH1278" s="5"/>
      <c r="EI1278" s="5"/>
      <c r="EJ1278" s="5"/>
      <c r="EK1278" s="5"/>
      <c r="EL1278" s="5"/>
      <c r="EM1278" s="5"/>
      <c r="EN1278" s="5"/>
      <c r="EO1278" s="5"/>
      <c r="EP1278" s="5"/>
      <c r="EQ1278" s="5"/>
      <c r="ER1278" s="5"/>
      <c r="ES1278" s="5"/>
      <c r="ET1278" s="5"/>
      <c r="EU1278" s="5"/>
      <c r="EV1278" s="5"/>
      <c r="EW1278" s="5"/>
      <c r="EX1278" s="5"/>
    </row>
    <row r="1279" spans="1:154" ht="15">
      <c r="A1279" s="5"/>
      <c r="B1279" s="5"/>
      <c r="C1279" s="5"/>
      <c r="D1279" s="5"/>
      <c r="E1279" s="5"/>
      <c r="F1279" s="5"/>
      <c r="G1279" s="5"/>
      <c r="H1279" s="5"/>
      <c r="I1279" s="29"/>
      <c r="J1279" s="20"/>
      <c r="K1279" s="20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  <c r="DX1279" s="5"/>
      <c r="DY1279" s="5"/>
      <c r="DZ1279" s="5"/>
      <c r="EA1279" s="5"/>
      <c r="EB1279" s="5"/>
      <c r="EC1279" s="5"/>
      <c r="ED1279" s="5"/>
      <c r="EE1279" s="5"/>
      <c r="EF1279" s="5"/>
      <c r="EG1279" s="5"/>
      <c r="EH1279" s="5"/>
      <c r="EI1279" s="5"/>
      <c r="EJ1279" s="5"/>
      <c r="EK1279" s="5"/>
      <c r="EL1279" s="5"/>
      <c r="EM1279" s="5"/>
      <c r="EN1279" s="5"/>
      <c r="EO1279" s="5"/>
      <c r="EP1279" s="5"/>
      <c r="EQ1279" s="5"/>
      <c r="ER1279" s="5"/>
      <c r="ES1279" s="5"/>
      <c r="ET1279" s="5"/>
      <c r="EU1279" s="5"/>
      <c r="EV1279" s="5"/>
      <c r="EW1279" s="5"/>
      <c r="EX1279" s="5"/>
    </row>
    <row r="1280" spans="1:154" ht="15">
      <c r="A1280" s="5"/>
      <c r="B1280" s="5"/>
      <c r="C1280" s="5"/>
      <c r="D1280" s="5"/>
      <c r="E1280" s="5"/>
      <c r="F1280" s="5"/>
      <c r="G1280" s="5"/>
      <c r="H1280" s="5"/>
      <c r="I1280" s="29"/>
      <c r="J1280" s="20"/>
      <c r="K1280" s="20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  <c r="DX1280" s="5"/>
      <c r="DY1280" s="5"/>
      <c r="DZ1280" s="5"/>
      <c r="EA1280" s="5"/>
      <c r="EB1280" s="5"/>
      <c r="EC1280" s="5"/>
      <c r="ED1280" s="5"/>
      <c r="EE1280" s="5"/>
      <c r="EF1280" s="5"/>
      <c r="EG1280" s="5"/>
      <c r="EH1280" s="5"/>
      <c r="EI1280" s="5"/>
      <c r="EJ1280" s="5"/>
      <c r="EK1280" s="5"/>
      <c r="EL1280" s="5"/>
      <c r="EM1280" s="5"/>
      <c r="EN1280" s="5"/>
      <c r="EO1280" s="5"/>
      <c r="EP1280" s="5"/>
      <c r="EQ1280" s="5"/>
      <c r="ER1280" s="5"/>
      <c r="ES1280" s="5"/>
      <c r="ET1280" s="5"/>
      <c r="EU1280" s="5"/>
      <c r="EV1280" s="5"/>
      <c r="EW1280" s="5"/>
      <c r="EX1280" s="5"/>
    </row>
    <row r="1281" spans="1:154" ht="15">
      <c r="A1281" s="5"/>
      <c r="B1281" s="5"/>
      <c r="C1281" s="5"/>
      <c r="D1281" s="5"/>
      <c r="E1281" s="5"/>
      <c r="F1281" s="5"/>
      <c r="G1281" s="5"/>
      <c r="H1281" s="5"/>
      <c r="I1281" s="29"/>
      <c r="J1281" s="20"/>
      <c r="K1281" s="20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  <c r="DX1281" s="5"/>
      <c r="DY1281" s="5"/>
      <c r="DZ1281" s="5"/>
      <c r="EA1281" s="5"/>
      <c r="EB1281" s="5"/>
      <c r="EC1281" s="5"/>
      <c r="ED1281" s="5"/>
      <c r="EE1281" s="5"/>
      <c r="EF1281" s="5"/>
      <c r="EG1281" s="5"/>
      <c r="EH1281" s="5"/>
      <c r="EI1281" s="5"/>
      <c r="EJ1281" s="5"/>
      <c r="EK1281" s="5"/>
      <c r="EL1281" s="5"/>
      <c r="EM1281" s="5"/>
      <c r="EN1281" s="5"/>
      <c r="EO1281" s="5"/>
      <c r="EP1281" s="5"/>
      <c r="EQ1281" s="5"/>
      <c r="ER1281" s="5"/>
      <c r="ES1281" s="5"/>
      <c r="ET1281" s="5"/>
      <c r="EU1281" s="5"/>
      <c r="EV1281" s="5"/>
      <c r="EW1281" s="5"/>
      <c r="EX1281" s="5"/>
    </row>
    <row r="1282" spans="1:154" ht="15">
      <c r="A1282" s="5"/>
      <c r="B1282" s="5"/>
      <c r="C1282" s="5"/>
      <c r="D1282" s="5"/>
      <c r="E1282" s="5"/>
      <c r="F1282" s="5"/>
      <c r="G1282" s="5"/>
      <c r="H1282" s="5"/>
      <c r="I1282" s="29"/>
      <c r="J1282" s="20"/>
      <c r="K1282" s="20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  <c r="DX1282" s="5"/>
      <c r="DY1282" s="5"/>
      <c r="DZ1282" s="5"/>
      <c r="EA1282" s="5"/>
      <c r="EB1282" s="5"/>
      <c r="EC1282" s="5"/>
      <c r="ED1282" s="5"/>
      <c r="EE1282" s="5"/>
      <c r="EF1282" s="5"/>
      <c r="EG1282" s="5"/>
      <c r="EH1282" s="5"/>
      <c r="EI1282" s="5"/>
      <c r="EJ1282" s="5"/>
      <c r="EK1282" s="5"/>
      <c r="EL1282" s="5"/>
      <c r="EM1282" s="5"/>
      <c r="EN1282" s="5"/>
      <c r="EO1282" s="5"/>
      <c r="EP1282" s="5"/>
      <c r="EQ1282" s="5"/>
      <c r="ER1282" s="5"/>
      <c r="ES1282" s="5"/>
      <c r="ET1282" s="5"/>
      <c r="EU1282" s="5"/>
      <c r="EV1282" s="5"/>
      <c r="EW1282" s="5"/>
      <c r="EX1282" s="5"/>
    </row>
    <row r="1283" spans="1:154" ht="15">
      <c r="A1283" s="5"/>
      <c r="B1283" s="5"/>
      <c r="C1283" s="5"/>
      <c r="D1283" s="5"/>
      <c r="E1283" s="5"/>
      <c r="F1283" s="5"/>
      <c r="G1283" s="5"/>
      <c r="H1283" s="5"/>
      <c r="I1283" s="29"/>
      <c r="J1283" s="20"/>
      <c r="K1283" s="20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  <c r="DX1283" s="5"/>
      <c r="DY1283" s="5"/>
      <c r="DZ1283" s="5"/>
      <c r="EA1283" s="5"/>
      <c r="EB1283" s="5"/>
      <c r="EC1283" s="5"/>
      <c r="ED1283" s="5"/>
      <c r="EE1283" s="5"/>
      <c r="EF1283" s="5"/>
      <c r="EG1283" s="5"/>
      <c r="EH1283" s="5"/>
      <c r="EI1283" s="5"/>
      <c r="EJ1283" s="5"/>
      <c r="EK1283" s="5"/>
      <c r="EL1283" s="5"/>
      <c r="EM1283" s="5"/>
      <c r="EN1283" s="5"/>
      <c r="EO1283" s="5"/>
      <c r="EP1283" s="5"/>
      <c r="EQ1283" s="5"/>
      <c r="ER1283" s="5"/>
      <c r="ES1283" s="5"/>
      <c r="ET1283" s="5"/>
      <c r="EU1283" s="5"/>
      <c r="EV1283" s="5"/>
      <c r="EW1283" s="5"/>
      <c r="EX1283" s="5"/>
    </row>
    <row r="1284" spans="1:154" ht="15">
      <c r="A1284" s="5"/>
      <c r="B1284" s="5"/>
      <c r="C1284" s="5"/>
      <c r="D1284" s="5"/>
      <c r="E1284" s="5"/>
      <c r="F1284" s="5"/>
      <c r="G1284" s="5"/>
      <c r="H1284" s="5"/>
      <c r="I1284" s="29"/>
      <c r="J1284" s="20"/>
      <c r="K1284" s="20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  <c r="DX1284" s="5"/>
      <c r="DY1284" s="5"/>
      <c r="DZ1284" s="5"/>
      <c r="EA1284" s="5"/>
      <c r="EB1284" s="5"/>
      <c r="EC1284" s="5"/>
      <c r="ED1284" s="5"/>
      <c r="EE1284" s="5"/>
      <c r="EF1284" s="5"/>
      <c r="EG1284" s="5"/>
      <c r="EH1284" s="5"/>
      <c r="EI1284" s="5"/>
      <c r="EJ1284" s="5"/>
      <c r="EK1284" s="5"/>
      <c r="EL1284" s="5"/>
      <c r="EM1284" s="5"/>
      <c r="EN1284" s="5"/>
      <c r="EO1284" s="5"/>
      <c r="EP1284" s="5"/>
      <c r="EQ1284" s="5"/>
      <c r="ER1284" s="5"/>
      <c r="ES1284" s="5"/>
      <c r="ET1284" s="5"/>
      <c r="EU1284" s="5"/>
      <c r="EV1284" s="5"/>
      <c r="EW1284" s="5"/>
      <c r="EX1284" s="5"/>
    </row>
    <row r="1285" spans="1:154" ht="15">
      <c r="A1285" s="5"/>
      <c r="B1285" s="5"/>
      <c r="C1285" s="5"/>
      <c r="D1285" s="5"/>
      <c r="E1285" s="5"/>
      <c r="F1285" s="5"/>
      <c r="G1285" s="5"/>
      <c r="H1285" s="5"/>
      <c r="I1285" s="29"/>
      <c r="J1285" s="20"/>
      <c r="K1285" s="20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  <c r="DX1285" s="5"/>
      <c r="DY1285" s="5"/>
      <c r="DZ1285" s="5"/>
      <c r="EA1285" s="5"/>
      <c r="EB1285" s="5"/>
      <c r="EC1285" s="5"/>
      <c r="ED1285" s="5"/>
      <c r="EE1285" s="5"/>
      <c r="EF1285" s="5"/>
      <c r="EG1285" s="5"/>
      <c r="EH1285" s="5"/>
      <c r="EI1285" s="5"/>
      <c r="EJ1285" s="5"/>
      <c r="EK1285" s="5"/>
      <c r="EL1285" s="5"/>
      <c r="EM1285" s="5"/>
      <c r="EN1285" s="5"/>
      <c r="EO1285" s="5"/>
      <c r="EP1285" s="5"/>
      <c r="EQ1285" s="5"/>
      <c r="ER1285" s="5"/>
      <c r="ES1285" s="5"/>
      <c r="ET1285" s="5"/>
      <c r="EU1285" s="5"/>
      <c r="EV1285" s="5"/>
      <c r="EW1285" s="5"/>
      <c r="EX1285" s="5"/>
    </row>
    <row r="1286" spans="1:154" ht="15">
      <c r="A1286" s="5"/>
      <c r="B1286" s="5"/>
      <c r="C1286" s="5"/>
      <c r="D1286" s="5"/>
      <c r="E1286" s="5"/>
      <c r="F1286" s="5"/>
      <c r="G1286" s="5"/>
      <c r="H1286" s="5"/>
      <c r="I1286" s="29"/>
      <c r="J1286" s="20"/>
      <c r="K1286" s="20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  <c r="DX1286" s="5"/>
      <c r="DY1286" s="5"/>
      <c r="DZ1286" s="5"/>
      <c r="EA1286" s="5"/>
      <c r="EB1286" s="5"/>
      <c r="EC1286" s="5"/>
      <c r="ED1286" s="5"/>
      <c r="EE1286" s="5"/>
      <c r="EF1286" s="5"/>
      <c r="EG1286" s="5"/>
      <c r="EH1286" s="5"/>
      <c r="EI1286" s="5"/>
      <c r="EJ1286" s="5"/>
      <c r="EK1286" s="5"/>
      <c r="EL1286" s="5"/>
      <c r="EM1286" s="5"/>
      <c r="EN1286" s="5"/>
      <c r="EO1286" s="5"/>
      <c r="EP1286" s="5"/>
      <c r="EQ1286" s="5"/>
      <c r="ER1286" s="5"/>
      <c r="ES1286" s="5"/>
      <c r="ET1286" s="5"/>
      <c r="EU1286" s="5"/>
      <c r="EV1286" s="5"/>
      <c r="EW1286" s="5"/>
      <c r="EX1286" s="5"/>
    </row>
    <row r="1287" spans="1:154" ht="15">
      <c r="A1287" s="5"/>
      <c r="B1287" s="5"/>
      <c r="C1287" s="5"/>
      <c r="D1287" s="5"/>
      <c r="E1287" s="5"/>
      <c r="F1287" s="5"/>
      <c r="G1287" s="5"/>
      <c r="H1287" s="5"/>
      <c r="I1287" s="29"/>
      <c r="J1287" s="20"/>
      <c r="K1287" s="20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  <c r="DX1287" s="5"/>
      <c r="DY1287" s="5"/>
      <c r="DZ1287" s="5"/>
      <c r="EA1287" s="5"/>
      <c r="EB1287" s="5"/>
      <c r="EC1287" s="5"/>
      <c r="ED1287" s="5"/>
      <c r="EE1287" s="5"/>
      <c r="EF1287" s="5"/>
      <c r="EG1287" s="5"/>
      <c r="EH1287" s="5"/>
      <c r="EI1287" s="5"/>
      <c r="EJ1287" s="5"/>
      <c r="EK1287" s="5"/>
      <c r="EL1287" s="5"/>
      <c r="EM1287" s="5"/>
      <c r="EN1287" s="5"/>
      <c r="EO1287" s="5"/>
      <c r="EP1287" s="5"/>
      <c r="EQ1287" s="5"/>
      <c r="ER1287" s="5"/>
      <c r="ES1287" s="5"/>
      <c r="ET1287" s="5"/>
      <c r="EU1287" s="5"/>
      <c r="EV1287" s="5"/>
      <c r="EW1287" s="5"/>
      <c r="EX1287" s="5"/>
    </row>
    <row r="1288" spans="1:154" ht="15">
      <c r="A1288" s="5"/>
      <c r="B1288" s="5"/>
      <c r="C1288" s="5"/>
      <c r="D1288" s="5"/>
      <c r="E1288" s="5"/>
      <c r="F1288" s="5"/>
      <c r="G1288" s="5"/>
      <c r="H1288" s="5"/>
      <c r="I1288" s="29"/>
      <c r="J1288" s="20"/>
      <c r="K1288" s="20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  <c r="DX1288" s="5"/>
      <c r="DY1288" s="5"/>
      <c r="DZ1288" s="5"/>
      <c r="EA1288" s="5"/>
      <c r="EB1288" s="5"/>
      <c r="EC1288" s="5"/>
      <c r="ED1288" s="5"/>
      <c r="EE1288" s="5"/>
      <c r="EF1288" s="5"/>
      <c r="EG1288" s="5"/>
      <c r="EH1288" s="5"/>
      <c r="EI1288" s="5"/>
      <c r="EJ1288" s="5"/>
      <c r="EK1288" s="5"/>
      <c r="EL1288" s="5"/>
      <c r="EM1288" s="5"/>
      <c r="EN1288" s="5"/>
      <c r="EO1288" s="5"/>
      <c r="EP1288" s="5"/>
      <c r="EQ1288" s="5"/>
      <c r="ER1288" s="5"/>
      <c r="ES1288" s="5"/>
      <c r="ET1288" s="5"/>
      <c r="EU1288" s="5"/>
      <c r="EV1288" s="5"/>
      <c r="EW1288" s="5"/>
      <c r="EX1288" s="5"/>
    </row>
    <row r="1289" spans="1:154" ht="15">
      <c r="A1289" s="5"/>
      <c r="B1289" s="5"/>
      <c r="C1289" s="5"/>
      <c r="D1289" s="5"/>
      <c r="E1289" s="5"/>
      <c r="F1289" s="5"/>
      <c r="G1289" s="5"/>
      <c r="H1289" s="5"/>
      <c r="I1289" s="29"/>
      <c r="J1289" s="20"/>
      <c r="K1289" s="20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  <c r="DX1289" s="5"/>
      <c r="DY1289" s="5"/>
      <c r="DZ1289" s="5"/>
      <c r="EA1289" s="5"/>
      <c r="EB1289" s="5"/>
      <c r="EC1289" s="5"/>
      <c r="ED1289" s="5"/>
      <c r="EE1289" s="5"/>
      <c r="EF1289" s="5"/>
      <c r="EG1289" s="5"/>
      <c r="EH1289" s="5"/>
      <c r="EI1289" s="5"/>
      <c r="EJ1289" s="5"/>
      <c r="EK1289" s="5"/>
      <c r="EL1289" s="5"/>
      <c r="EM1289" s="5"/>
      <c r="EN1289" s="5"/>
      <c r="EO1289" s="5"/>
      <c r="EP1289" s="5"/>
      <c r="EQ1289" s="5"/>
      <c r="ER1289" s="5"/>
      <c r="ES1289" s="5"/>
      <c r="ET1289" s="5"/>
      <c r="EU1289" s="5"/>
      <c r="EV1289" s="5"/>
      <c r="EW1289" s="5"/>
      <c r="EX1289" s="5"/>
    </row>
    <row r="1290" spans="1:154" ht="15">
      <c r="A1290" s="5"/>
      <c r="B1290" s="5"/>
      <c r="C1290" s="5"/>
      <c r="D1290" s="5"/>
      <c r="E1290" s="5"/>
      <c r="F1290" s="5"/>
      <c r="G1290" s="5"/>
      <c r="H1290" s="5"/>
      <c r="I1290" s="29"/>
      <c r="J1290" s="20"/>
      <c r="K1290" s="20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  <c r="DX1290" s="5"/>
      <c r="DY1290" s="5"/>
      <c r="DZ1290" s="5"/>
      <c r="EA1290" s="5"/>
      <c r="EB1290" s="5"/>
      <c r="EC1290" s="5"/>
      <c r="ED1290" s="5"/>
      <c r="EE1290" s="5"/>
      <c r="EF1290" s="5"/>
      <c r="EG1290" s="5"/>
      <c r="EH1290" s="5"/>
      <c r="EI1290" s="5"/>
      <c r="EJ1290" s="5"/>
      <c r="EK1290" s="5"/>
      <c r="EL1290" s="5"/>
      <c r="EM1290" s="5"/>
      <c r="EN1290" s="5"/>
      <c r="EO1290" s="5"/>
      <c r="EP1290" s="5"/>
      <c r="EQ1290" s="5"/>
      <c r="ER1290" s="5"/>
      <c r="ES1290" s="5"/>
      <c r="ET1290" s="5"/>
      <c r="EU1290" s="5"/>
      <c r="EV1290" s="5"/>
      <c r="EW1290" s="5"/>
      <c r="EX1290" s="5"/>
    </row>
    <row r="1291" spans="1:154" ht="15">
      <c r="A1291" s="5"/>
      <c r="B1291" s="5"/>
      <c r="C1291" s="5"/>
      <c r="D1291" s="5"/>
      <c r="E1291" s="5"/>
      <c r="F1291" s="5"/>
      <c r="G1291" s="5"/>
      <c r="H1291" s="5"/>
      <c r="I1291" s="29"/>
      <c r="J1291" s="20"/>
      <c r="K1291" s="20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  <c r="DX1291" s="5"/>
      <c r="DY1291" s="5"/>
      <c r="DZ1291" s="5"/>
      <c r="EA1291" s="5"/>
      <c r="EB1291" s="5"/>
      <c r="EC1291" s="5"/>
      <c r="ED1291" s="5"/>
      <c r="EE1291" s="5"/>
      <c r="EF1291" s="5"/>
      <c r="EG1291" s="5"/>
      <c r="EH1291" s="5"/>
      <c r="EI1291" s="5"/>
      <c r="EJ1291" s="5"/>
      <c r="EK1291" s="5"/>
      <c r="EL1291" s="5"/>
      <c r="EM1291" s="5"/>
      <c r="EN1291" s="5"/>
      <c r="EO1291" s="5"/>
      <c r="EP1291" s="5"/>
      <c r="EQ1291" s="5"/>
      <c r="ER1291" s="5"/>
      <c r="ES1291" s="5"/>
      <c r="ET1291" s="5"/>
      <c r="EU1291" s="5"/>
      <c r="EV1291" s="5"/>
      <c r="EW1291" s="5"/>
      <c r="EX1291" s="5"/>
    </row>
    <row r="1292" spans="1:154" ht="15">
      <c r="A1292" s="5"/>
      <c r="B1292" s="5"/>
      <c r="C1292" s="5"/>
      <c r="D1292" s="5"/>
      <c r="E1292" s="5"/>
      <c r="F1292" s="5"/>
      <c r="G1292" s="5"/>
      <c r="H1292" s="5"/>
      <c r="I1292" s="29"/>
      <c r="J1292" s="20"/>
      <c r="K1292" s="20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  <c r="DX1292" s="5"/>
      <c r="DY1292" s="5"/>
      <c r="DZ1292" s="5"/>
      <c r="EA1292" s="5"/>
      <c r="EB1292" s="5"/>
      <c r="EC1292" s="5"/>
      <c r="ED1292" s="5"/>
      <c r="EE1292" s="5"/>
      <c r="EF1292" s="5"/>
      <c r="EG1292" s="5"/>
      <c r="EH1292" s="5"/>
      <c r="EI1292" s="5"/>
      <c r="EJ1292" s="5"/>
      <c r="EK1292" s="5"/>
      <c r="EL1292" s="5"/>
      <c r="EM1292" s="5"/>
      <c r="EN1292" s="5"/>
      <c r="EO1292" s="5"/>
      <c r="EP1292" s="5"/>
      <c r="EQ1292" s="5"/>
      <c r="ER1292" s="5"/>
      <c r="ES1292" s="5"/>
      <c r="ET1292" s="5"/>
      <c r="EU1292" s="5"/>
      <c r="EV1292" s="5"/>
      <c r="EW1292" s="5"/>
      <c r="EX1292" s="5"/>
    </row>
    <row r="1293" spans="1:154" ht="15">
      <c r="A1293" s="5"/>
      <c r="B1293" s="5"/>
      <c r="C1293" s="5"/>
      <c r="D1293" s="5"/>
      <c r="E1293" s="5"/>
      <c r="F1293" s="5"/>
      <c r="G1293" s="5"/>
      <c r="H1293" s="5"/>
      <c r="I1293" s="29"/>
      <c r="J1293" s="20"/>
      <c r="K1293" s="20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  <c r="DX1293" s="5"/>
      <c r="DY1293" s="5"/>
      <c r="DZ1293" s="5"/>
      <c r="EA1293" s="5"/>
      <c r="EB1293" s="5"/>
      <c r="EC1293" s="5"/>
      <c r="ED1293" s="5"/>
      <c r="EE1293" s="5"/>
      <c r="EF1293" s="5"/>
      <c r="EG1293" s="5"/>
      <c r="EH1293" s="5"/>
      <c r="EI1293" s="5"/>
      <c r="EJ1293" s="5"/>
      <c r="EK1293" s="5"/>
      <c r="EL1293" s="5"/>
      <c r="EM1293" s="5"/>
      <c r="EN1293" s="5"/>
      <c r="EO1293" s="5"/>
      <c r="EP1293" s="5"/>
      <c r="EQ1293" s="5"/>
      <c r="ER1293" s="5"/>
      <c r="ES1293" s="5"/>
      <c r="ET1293" s="5"/>
      <c r="EU1293" s="5"/>
      <c r="EV1293" s="5"/>
      <c r="EW1293" s="5"/>
      <c r="EX1293" s="5"/>
    </row>
    <row r="1294" spans="1:154" ht="15">
      <c r="A1294" s="5"/>
      <c r="B1294" s="5"/>
      <c r="C1294" s="5"/>
      <c r="D1294" s="5"/>
      <c r="E1294" s="5"/>
      <c r="F1294" s="5"/>
      <c r="G1294" s="5"/>
      <c r="H1294" s="5"/>
      <c r="I1294" s="29"/>
      <c r="J1294" s="20"/>
      <c r="K1294" s="20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  <c r="DX1294" s="5"/>
      <c r="DY1294" s="5"/>
      <c r="DZ1294" s="5"/>
      <c r="EA1294" s="5"/>
      <c r="EB1294" s="5"/>
      <c r="EC1294" s="5"/>
      <c r="ED1294" s="5"/>
      <c r="EE1294" s="5"/>
      <c r="EF1294" s="5"/>
      <c r="EG1294" s="5"/>
      <c r="EH1294" s="5"/>
      <c r="EI1294" s="5"/>
      <c r="EJ1294" s="5"/>
      <c r="EK1294" s="5"/>
      <c r="EL1294" s="5"/>
      <c r="EM1294" s="5"/>
      <c r="EN1294" s="5"/>
      <c r="EO1294" s="5"/>
      <c r="EP1294" s="5"/>
      <c r="EQ1294" s="5"/>
      <c r="ER1294" s="5"/>
      <c r="ES1294" s="5"/>
      <c r="ET1294" s="5"/>
      <c r="EU1294" s="5"/>
      <c r="EV1294" s="5"/>
      <c r="EW1294" s="5"/>
      <c r="EX1294" s="5"/>
    </row>
    <row r="1295" spans="1:154" ht="15">
      <c r="A1295" s="5"/>
      <c r="B1295" s="5"/>
      <c r="C1295" s="5"/>
      <c r="D1295" s="5"/>
      <c r="E1295" s="5"/>
      <c r="F1295" s="5"/>
      <c r="G1295" s="5"/>
      <c r="H1295" s="5"/>
      <c r="I1295" s="29"/>
      <c r="J1295" s="20"/>
      <c r="K1295" s="20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  <c r="DX1295" s="5"/>
      <c r="DY1295" s="5"/>
      <c r="DZ1295" s="5"/>
      <c r="EA1295" s="5"/>
      <c r="EB1295" s="5"/>
      <c r="EC1295" s="5"/>
      <c r="ED1295" s="5"/>
      <c r="EE1295" s="5"/>
      <c r="EF1295" s="5"/>
      <c r="EG1295" s="5"/>
      <c r="EH1295" s="5"/>
      <c r="EI1295" s="5"/>
      <c r="EJ1295" s="5"/>
      <c r="EK1295" s="5"/>
      <c r="EL1295" s="5"/>
      <c r="EM1295" s="5"/>
      <c r="EN1295" s="5"/>
      <c r="EO1295" s="5"/>
      <c r="EP1295" s="5"/>
      <c r="EQ1295" s="5"/>
      <c r="ER1295" s="5"/>
      <c r="ES1295" s="5"/>
      <c r="ET1295" s="5"/>
      <c r="EU1295" s="5"/>
      <c r="EV1295" s="5"/>
      <c r="EW1295" s="5"/>
      <c r="EX1295" s="5"/>
    </row>
    <row r="1296" spans="1:154" ht="15">
      <c r="A1296" s="5"/>
      <c r="B1296" s="5"/>
      <c r="C1296" s="5"/>
      <c r="D1296" s="5"/>
      <c r="E1296" s="5"/>
      <c r="F1296" s="5"/>
      <c r="G1296" s="5"/>
      <c r="H1296" s="5"/>
      <c r="I1296" s="29"/>
      <c r="J1296" s="20"/>
      <c r="K1296" s="20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  <c r="DX1296" s="5"/>
      <c r="DY1296" s="5"/>
      <c r="DZ1296" s="5"/>
      <c r="EA1296" s="5"/>
      <c r="EB1296" s="5"/>
      <c r="EC1296" s="5"/>
      <c r="ED1296" s="5"/>
      <c r="EE1296" s="5"/>
      <c r="EF1296" s="5"/>
      <c r="EG1296" s="5"/>
      <c r="EH1296" s="5"/>
      <c r="EI1296" s="5"/>
      <c r="EJ1296" s="5"/>
      <c r="EK1296" s="5"/>
      <c r="EL1296" s="5"/>
      <c r="EM1296" s="5"/>
      <c r="EN1296" s="5"/>
      <c r="EO1296" s="5"/>
      <c r="EP1296" s="5"/>
      <c r="EQ1296" s="5"/>
      <c r="ER1296" s="5"/>
      <c r="ES1296" s="5"/>
      <c r="ET1296" s="5"/>
      <c r="EU1296" s="5"/>
      <c r="EV1296" s="5"/>
      <c r="EW1296" s="5"/>
      <c r="EX1296" s="5"/>
    </row>
    <row r="1297" spans="1:154" ht="15">
      <c r="A1297" s="5"/>
      <c r="B1297" s="5"/>
      <c r="C1297" s="5"/>
      <c r="D1297" s="5"/>
      <c r="E1297" s="5"/>
      <c r="F1297" s="5"/>
      <c r="G1297" s="5"/>
      <c r="H1297" s="5"/>
      <c r="I1297" s="29"/>
      <c r="J1297" s="20"/>
      <c r="K1297" s="20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  <c r="DX1297" s="5"/>
      <c r="DY1297" s="5"/>
      <c r="DZ1297" s="5"/>
      <c r="EA1297" s="5"/>
      <c r="EB1297" s="5"/>
      <c r="EC1297" s="5"/>
      <c r="ED1297" s="5"/>
      <c r="EE1297" s="5"/>
      <c r="EF1297" s="5"/>
      <c r="EG1297" s="5"/>
      <c r="EH1297" s="5"/>
      <c r="EI1297" s="5"/>
      <c r="EJ1297" s="5"/>
      <c r="EK1297" s="5"/>
      <c r="EL1297" s="5"/>
      <c r="EM1297" s="5"/>
      <c r="EN1297" s="5"/>
      <c r="EO1297" s="5"/>
      <c r="EP1297" s="5"/>
      <c r="EQ1297" s="5"/>
      <c r="ER1297" s="5"/>
      <c r="ES1297" s="5"/>
      <c r="ET1297" s="5"/>
      <c r="EU1297" s="5"/>
      <c r="EV1297" s="5"/>
      <c r="EW1297" s="5"/>
      <c r="EX1297" s="5"/>
    </row>
    <row r="1298" spans="1:154" ht="15">
      <c r="A1298" s="5"/>
      <c r="B1298" s="5"/>
      <c r="C1298" s="5"/>
      <c r="D1298" s="5"/>
      <c r="E1298" s="5"/>
      <c r="F1298" s="5"/>
      <c r="G1298" s="5"/>
      <c r="H1298" s="5"/>
      <c r="I1298" s="29"/>
      <c r="J1298" s="20"/>
      <c r="K1298" s="20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  <c r="DX1298" s="5"/>
      <c r="DY1298" s="5"/>
      <c r="DZ1298" s="5"/>
      <c r="EA1298" s="5"/>
      <c r="EB1298" s="5"/>
      <c r="EC1298" s="5"/>
      <c r="ED1298" s="5"/>
      <c r="EE1298" s="5"/>
      <c r="EF1298" s="5"/>
      <c r="EG1298" s="5"/>
      <c r="EH1298" s="5"/>
      <c r="EI1298" s="5"/>
      <c r="EJ1298" s="5"/>
      <c r="EK1298" s="5"/>
      <c r="EL1298" s="5"/>
      <c r="EM1298" s="5"/>
      <c r="EN1298" s="5"/>
      <c r="EO1298" s="5"/>
      <c r="EP1298" s="5"/>
      <c r="EQ1298" s="5"/>
      <c r="ER1298" s="5"/>
      <c r="ES1298" s="5"/>
      <c r="ET1298" s="5"/>
      <c r="EU1298" s="5"/>
      <c r="EV1298" s="5"/>
      <c r="EW1298" s="5"/>
      <c r="EX1298" s="5"/>
    </row>
    <row r="1299" spans="1:154" ht="15">
      <c r="A1299" s="5"/>
      <c r="B1299" s="5"/>
      <c r="C1299" s="5"/>
      <c r="D1299" s="5"/>
      <c r="E1299" s="5"/>
      <c r="F1299" s="5"/>
      <c r="G1299" s="5"/>
      <c r="H1299" s="5"/>
      <c r="I1299" s="29"/>
      <c r="J1299" s="20"/>
      <c r="K1299" s="20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  <c r="DX1299" s="5"/>
      <c r="DY1299" s="5"/>
      <c r="DZ1299" s="5"/>
      <c r="EA1299" s="5"/>
      <c r="EB1299" s="5"/>
      <c r="EC1299" s="5"/>
      <c r="ED1299" s="5"/>
      <c r="EE1299" s="5"/>
      <c r="EF1299" s="5"/>
      <c r="EG1299" s="5"/>
      <c r="EH1299" s="5"/>
      <c r="EI1299" s="5"/>
      <c r="EJ1299" s="5"/>
      <c r="EK1299" s="5"/>
      <c r="EL1299" s="5"/>
      <c r="EM1299" s="5"/>
      <c r="EN1299" s="5"/>
      <c r="EO1299" s="5"/>
      <c r="EP1299" s="5"/>
      <c r="EQ1299" s="5"/>
      <c r="ER1299" s="5"/>
      <c r="ES1299" s="5"/>
      <c r="ET1299" s="5"/>
      <c r="EU1299" s="5"/>
      <c r="EV1299" s="5"/>
      <c r="EW1299" s="5"/>
      <c r="EX1299" s="5"/>
    </row>
    <row r="1300" spans="1:154" ht="15">
      <c r="A1300" s="5"/>
      <c r="B1300" s="5"/>
      <c r="C1300" s="5"/>
      <c r="D1300" s="5"/>
      <c r="E1300" s="5"/>
      <c r="F1300" s="5"/>
      <c r="G1300" s="5"/>
      <c r="H1300" s="5"/>
      <c r="I1300" s="29"/>
      <c r="J1300" s="20"/>
      <c r="K1300" s="20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  <c r="DX1300" s="5"/>
      <c r="DY1300" s="5"/>
      <c r="DZ1300" s="5"/>
      <c r="EA1300" s="5"/>
      <c r="EB1300" s="5"/>
      <c r="EC1300" s="5"/>
      <c r="ED1300" s="5"/>
      <c r="EE1300" s="5"/>
      <c r="EF1300" s="5"/>
      <c r="EG1300" s="5"/>
      <c r="EH1300" s="5"/>
      <c r="EI1300" s="5"/>
      <c r="EJ1300" s="5"/>
      <c r="EK1300" s="5"/>
      <c r="EL1300" s="5"/>
      <c r="EM1300" s="5"/>
      <c r="EN1300" s="5"/>
      <c r="EO1300" s="5"/>
      <c r="EP1300" s="5"/>
      <c r="EQ1300" s="5"/>
      <c r="ER1300" s="5"/>
      <c r="ES1300" s="5"/>
      <c r="ET1300" s="5"/>
      <c r="EU1300" s="5"/>
      <c r="EV1300" s="5"/>
      <c r="EW1300" s="5"/>
      <c r="EX1300" s="5"/>
    </row>
    <row r="1301" spans="1:154" ht="15">
      <c r="A1301" s="5"/>
      <c r="B1301" s="5"/>
      <c r="C1301" s="5"/>
      <c r="D1301" s="5"/>
      <c r="E1301" s="5"/>
      <c r="F1301" s="5"/>
      <c r="G1301" s="5"/>
      <c r="H1301" s="5"/>
      <c r="I1301" s="29"/>
      <c r="J1301" s="20"/>
      <c r="K1301" s="20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  <c r="DX1301" s="5"/>
      <c r="DY1301" s="5"/>
      <c r="DZ1301" s="5"/>
      <c r="EA1301" s="5"/>
      <c r="EB1301" s="5"/>
      <c r="EC1301" s="5"/>
      <c r="ED1301" s="5"/>
      <c r="EE1301" s="5"/>
      <c r="EF1301" s="5"/>
      <c r="EG1301" s="5"/>
      <c r="EH1301" s="5"/>
      <c r="EI1301" s="5"/>
      <c r="EJ1301" s="5"/>
      <c r="EK1301" s="5"/>
      <c r="EL1301" s="5"/>
      <c r="EM1301" s="5"/>
      <c r="EN1301" s="5"/>
      <c r="EO1301" s="5"/>
      <c r="EP1301" s="5"/>
      <c r="EQ1301" s="5"/>
      <c r="ER1301" s="5"/>
      <c r="ES1301" s="5"/>
      <c r="ET1301" s="5"/>
      <c r="EU1301" s="5"/>
      <c r="EV1301" s="5"/>
      <c r="EW1301" s="5"/>
      <c r="EX1301" s="5"/>
    </row>
    <row r="1302" spans="1:154" ht="15">
      <c r="A1302" s="5"/>
      <c r="B1302" s="5"/>
      <c r="C1302" s="5"/>
      <c r="D1302" s="5"/>
      <c r="E1302" s="5"/>
      <c r="F1302" s="5"/>
      <c r="G1302" s="5"/>
      <c r="H1302" s="5"/>
      <c r="I1302" s="29"/>
      <c r="J1302" s="20"/>
      <c r="K1302" s="20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  <c r="DX1302" s="5"/>
      <c r="DY1302" s="5"/>
      <c r="DZ1302" s="5"/>
      <c r="EA1302" s="5"/>
      <c r="EB1302" s="5"/>
      <c r="EC1302" s="5"/>
      <c r="ED1302" s="5"/>
      <c r="EE1302" s="5"/>
      <c r="EF1302" s="5"/>
      <c r="EG1302" s="5"/>
      <c r="EH1302" s="5"/>
      <c r="EI1302" s="5"/>
      <c r="EJ1302" s="5"/>
      <c r="EK1302" s="5"/>
      <c r="EL1302" s="5"/>
      <c r="EM1302" s="5"/>
      <c r="EN1302" s="5"/>
      <c r="EO1302" s="5"/>
      <c r="EP1302" s="5"/>
      <c r="EQ1302" s="5"/>
      <c r="ER1302" s="5"/>
      <c r="ES1302" s="5"/>
      <c r="ET1302" s="5"/>
      <c r="EU1302" s="5"/>
      <c r="EV1302" s="5"/>
      <c r="EW1302" s="5"/>
      <c r="EX1302" s="5"/>
    </row>
    <row r="1303" spans="1:154" ht="15">
      <c r="A1303" s="5"/>
      <c r="B1303" s="5"/>
      <c r="C1303" s="5"/>
      <c r="D1303" s="5"/>
      <c r="E1303" s="5"/>
      <c r="F1303" s="5"/>
      <c r="G1303" s="5"/>
      <c r="H1303" s="5"/>
      <c r="I1303" s="29"/>
      <c r="J1303" s="20"/>
      <c r="K1303" s="20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  <c r="DX1303" s="5"/>
      <c r="DY1303" s="5"/>
      <c r="DZ1303" s="5"/>
      <c r="EA1303" s="5"/>
      <c r="EB1303" s="5"/>
      <c r="EC1303" s="5"/>
      <c r="ED1303" s="5"/>
      <c r="EE1303" s="5"/>
      <c r="EF1303" s="5"/>
      <c r="EG1303" s="5"/>
      <c r="EH1303" s="5"/>
      <c r="EI1303" s="5"/>
      <c r="EJ1303" s="5"/>
      <c r="EK1303" s="5"/>
      <c r="EL1303" s="5"/>
      <c r="EM1303" s="5"/>
      <c r="EN1303" s="5"/>
      <c r="EO1303" s="5"/>
      <c r="EP1303" s="5"/>
      <c r="EQ1303" s="5"/>
      <c r="ER1303" s="5"/>
      <c r="ES1303" s="5"/>
      <c r="ET1303" s="5"/>
      <c r="EU1303" s="5"/>
      <c r="EV1303" s="5"/>
      <c r="EW1303" s="5"/>
      <c r="EX1303" s="5"/>
    </row>
    <row r="1304" spans="1:154" ht="15">
      <c r="A1304" s="5"/>
      <c r="B1304" s="5"/>
      <c r="C1304" s="5"/>
      <c r="D1304" s="5"/>
      <c r="E1304" s="5"/>
      <c r="F1304" s="5"/>
      <c r="G1304" s="5"/>
      <c r="H1304" s="5"/>
      <c r="I1304" s="29"/>
      <c r="J1304" s="20"/>
      <c r="K1304" s="20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  <c r="DX1304" s="5"/>
      <c r="DY1304" s="5"/>
      <c r="DZ1304" s="5"/>
      <c r="EA1304" s="5"/>
      <c r="EB1304" s="5"/>
      <c r="EC1304" s="5"/>
      <c r="ED1304" s="5"/>
      <c r="EE1304" s="5"/>
      <c r="EF1304" s="5"/>
      <c r="EG1304" s="5"/>
      <c r="EH1304" s="5"/>
      <c r="EI1304" s="5"/>
      <c r="EJ1304" s="5"/>
      <c r="EK1304" s="5"/>
      <c r="EL1304" s="5"/>
      <c r="EM1304" s="5"/>
      <c r="EN1304" s="5"/>
      <c r="EO1304" s="5"/>
      <c r="EP1304" s="5"/>
      <c r="EQ1304" s="5"/>
      <c r="ER1304" s="5"/>
      <c r="ES1304" s="5"/>
      <c r="ET1304" s="5"/>
      <c r="EU1304" s="5"/>
      <c r="EV1304" s="5"/>
      <c r="EW1304" s="5"/>
      <c r="EX1304" s="5"/>
    </row>
    <row r="1305" spans="1:154" ht="15">
      <c r="A1305" s="5"/>
      <c r="B1305" s="5"/>
      <c r="C1305" s="5"/>
      <c r="D1305" s="5"/>
      <c r="E1305" s="5"/>
      <c r="F1305" s="5"/>
      <c r="G1305" s="5"/>
      <c r="H1305" s="5"/>
      <c r="I1305" s="29"/>
      <c r="J1305" s="20"/>
      <c r="K1305" s="20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  <c r="DX1305" s="5"/>
      <c r="DY1305" s="5"/>
      <c r="DZ1305" s="5"/>
      <c r="EA1305" s="5"/>
      <c r="EB1305" s="5"/>
      <c r="EC1305" s="5"/>
      <c r="ED1305" s="5"/>
      <c r="EE1305" s="5"/>
      <c r="EF1305" s="5"/>
      <c r="EG1305" s="5"/>
      <c r="EH1305" s="5"/>
      <c r="EI1305" s="5"/>
      <c r="EJ1305" s="5"/>
      <c r="EK1305" s="5"/>
      <c r="EL1305" s="5"/>
      <c r="EM1305" s="5"/>
      <c r="EN1305" s="5"/>
      <c r="EO1305" s="5"/>
      <c r="EP1305" s="5"/>
      <c r="EQ1305" s="5"/>
      <c r="ER1305" s="5"/>
      <c r="ES1305" s="5"/>
      <c r="ET1305" s="5"/>
      <c r="EU1305" s="5"/>
      <c r="EV1305" s="5"/>
      <c r="EW1305" s="5"/>
      <c r="EX1305" s="5"/>
    </row>
    <row r="1306" spans="1:154" ht="15">
      <c r="A1306" s="5"/>
      <c r="B1306" s="5"/>
      <c r="C1306" s="5"/>
      <c r="D1306" s="5"/>
      <c r="E1306" s="5"/>
      <c r="F1306" s="5"/>
      <c r="G1306" s="5"/>
      <c r="H1306" s="5"/>
      <c r="I1306" s="29"/>
      <c r="J1306" s="20"/>
      <c r="K1306" s="20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  <c r="DX1306" s="5"/>
      <c r="DY1306" s="5"/>
      <c r="DZ1306" s="5"/>
      <c r="EA1306" s="5"/>
      <c r="EB1306" s="5"/>
      <c r="EC1306" s="5"/>
      <c r="ED1306" s="5"/>
      <c r="EE1306" s="5"/>
      <c r="EF1306" s="5"/>
      <c r="EG1306" s="5"/>
      <c r="EH1306" s="5"/>
      <c r="EI1306" s="5"/>
      <c r="EJ1306" s="5"/>
      <c r="EK1306" s="5"/>
      <c r="EL1306" s="5"/>
      <c r="EM1306" s="5"/>
      <c r="EN1306" s="5"/>
      <c r="EO1306" s="5"/>
      <c r="EP1306" s="5"/>
      <c r="EQ1306" s="5"/>
      <c r="ER1306" s="5"/>
      <c r="ES1306" s="5"/>
      <c r="ET1306" s="5"/>
      <c r="EU1306" s="5"/>
      <c r="EV1306" s="5"/>
      <c r="EW1306" s="5"/>
      <c r="EX1306" s="5"/>
    </row>
    <row r="1307" spans="1:154" ht="15">
      <c r="A1307" s="5"/>
      <c r="B1307" s="5"/>
      <c r="C1307" s="5"/>
      <c r="D1307" s="5"/>
      <c r="E1307" s="5"/>
      <c r="F1307" s="5"/>
      <c r="G1307" s="5"/>
      <c r="H1307" s="5"/>
      <c r="I1307" s="29"/>
      <c r="J1307" s="20"/>
      <c r="K1307" s="20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  <c r="DX1307" s="5"/>
      <c r="DY1307" s="5"/>
      <c r="DZ1307" s="5"/>
      <c r="EA1307" s="5"/>
      <c r="EB1307" s="5"/>
      <c r="EC1307" s="5"/>
      <c r="ED1307" s="5"/>
      <c r="EE1307" s="5"/>
      <c r="EF1307" s="5"/>
      <c r="EG1307" s="5"/>
      <c r="EH1307" s="5"/>
      <c r="EI1307" s="5"/>
      <c r="EJ1307" s="5"/>
      <c r="EK1307" s="5"/>
      <c r="EL1307" s="5"/>
      <c r="EM1307" s="5"/>
      <c r="EN1307" s="5"/>
      <c r="EO1307" s="5"/>
      <c r="EP1307" s="5"/>
      <c r="EQ1307" s="5"/>
      <c r="ER1307" s="5"/>
      <c r="ES1307" s="5"/>
      <c r="ET1307" s="5"/>
      <c r="EU1307" s="5"/>
      <c r="EV1307" s="5"/>
      <c r="EW1307" s="5"/>
      <c r="EX1307" s="5"/>
    </row>
    <row r="1308" spans="1:154" ht="15">
      <c r="A1308" s="5"/>
      <c r="B1308" s="5"/>
      <c r="C1308" s="5"/>
      <c r="D1308" s="5"/>
      <c r="E1308" s="5"/>
      <c r="F1308" s="5"/>
      <c r="G1308" s="5"/>
      <c r="H1308" s="5"/>
      <c r="I1308" s="29"/>
      <c r="J1308" s="20"/>
      <c r="K1308" s="20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  <c r="DX1308" s="5"/>
      <c r="DY1308" s="5"/>
      <c r="DZ1308" s="5"/>
      <c r="EA1308" s="5"/>
      <c r="EB1308" s="5"/>
      <c r="EC1308" s="5"/>
      <c r="ED1308" s="5"/>
      <c r="EE1308" s="5"/>
      <c r="EF1308" s="5"/>
      <c r="EG1308" s="5"/>
      <c r="EH1308" s="5"/>
      <c r="EI1308" s="5"/>
      <c r="EJ1308" s="5"/>
      <c r="EK1308" s="5"/>
      <c r="EL1308" s="5"/>
      <c r="EM1308" s="5"/>
      <c r="EN1308" s="5"/>
      <c r="EO1308" s="5"/>
      <c r="EP1308" s="5"/>
      <c r="EQ1308" s="5"/>
      <c r="ER1308" s="5"/>
      <c r="ES1308" s="5"/>
      <c r="ET1308" s="5"/>
      <c r="EU1308" s="5"/>
      <c r="EV1308" s="5"/>
      <c r="EW1308" s="5"/>
      <c r="EX1308" s="5"/>
    </row>
    <row r="1309" spans="1:154" ht="15">
      <c r="A1309" s="5"/>
      <c r="B1309" s="5"/>
      <c r="C1309" s="5"/>
      <c r="D1309" s="5"/>
      <c r="E1309" s="5"/>
      <c r="F1309" s="5"/>
      <c r="G1309" s="5"/>
      <c r="H1309" s="5"/>
      <c r="I1309" s="29"/>
      <c r="J1309" s="20"/>
      <c r="K1309" s="20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  <c r="DX1309" s="5"/>
      <c r="DY1309" s="5"/>
      <c r="DZ1309" s="5"/>
      <c r="EA1309" s="5"/>
      <c r="EB1309" s="5"/>
      <c r="EC1309" s="5"/>
      <c r="ED1309" s="5"/>
      <c r="EE1309" s="5"/>
      <c r="EF1309" s="5"/>
      <c r="EG1309" s="5"/>
      <c r="EH1309" s="5"/>
      <c r="EI1309" s="5"/>
      <c r="EJ1309" s="5"/>
      <c r="EK1309" s="5"/>
      <c r="EL1309" s="5"/>
      <c r="EM1309" s="5"/>
      <c r="EN1309" s="5"/>
      <c r="EO1309" s="5"/>
      <c r="EP1309" s="5"/>
      <c r="EQ1309" s="5"/>
      <c r="ER1309" s="5"/>
      <c r="ES1309" s="5"/>
      <c r="ET1309" s="5"/>
      <c r="EU1309" s="5"/>
      <c r="EV1309" s="5"/>
      <c r="EW1309" s="5"/>
      <c r="EX1309" s="5"/>
    </row>
    <row r="1310" spans="1:154" ht="15">
      <c r="A1310" s="5"/>
      <c r="B1310" s="5"/>
      <c r="C1310" s="5"/>
      <c r="D1310" s="5"/>
      <c r="E1310" s="5"/>
      <c r="F1310" s="5"/>
      <c r="G1310" s="5"/>
      <c r="H1310" s="5"/>
      <c r="I1310" s="29"/>
      <c r="J1310" s="20"/>
      <c r="K1310" s="20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  <c r="DX1310" s="5"/>
      <c r="DY1310" s="5"/>
      <c r="DZ1310" s="5"/>
      <c r="EA1310" s="5"/>
      <c r="EB1310" s="5"/>
      <c r="EC1310" s="5"/>
      <c r="ED1310" s="5"/>
      <c r="EE1310" s="5"/>
      <c r="EF1310" s="5"/>
      <c r="EG1310" s="5"/>
      <c r="EH1310" s="5"/>
      <c r="EI1310" s="5"/>
      <c r="EJ1310" s="5"/>
      <c r="EK1310" s="5"/>
      <c r="EL1310" s="5"/>
      <c r="EM1310" s="5"/>
      <c r="EN1310" s="5"/>
      <c r="EO1310" s="5"/>
      <c r="EP1310" s="5"/>
      <c r="EQ1310" s="5"/>
      <c r="ER1310" s="5"/>
      <c r="ES1310" s="5"/>
      <c r="ET1310" s="5"/>
      <c r="EU1310" s="5"/>
      <c r="EV1310" s="5"/>
      <c r="EW1310" s="5"/>
      <c r="EX1310" s="5"/>
    </row>
    <row r="1311" spans="1:154" ht="15">
      <c r="A1311" s="5"/>
      <c r="B1311" s="5"/>
      <c r="C1311" s="5"/>
      <c r="D1311" s="5"/>
      <c r="E1311" s="5"/>
      <c r="F1311" s="5"/>
      <c r="G1311" s="5"/>
      <c r="H1311" s="5"/>
      <c r="I1311" s="29"/>
      <c r="J1311" s="20"/>
      <c r="K1311" s="20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  <c r="DX1311" s="5"/>
      <c r="DY1311" s="5"/>
      <c r="DZ1311" s="5"/>
      <c r="EA1311" s="5"/>
      <c r="EB1311" s="5"/>
      <c r="EC1311" s="5"/>
      <c r="ED1311" s="5"/>
      <c r="EE1311" s="5"/>
      <c r="EF1311" s="5"/>
      <c r="EG1311" s="5"/>
      <c r="EH1311" s="5"/>
      <c r="EI1311" s="5"/>
      <c r="EJ1311" s="5"/>
      <c r="EK1311" s="5"/>
      <c r="EL1311" s="5"/>
      <c r="EM1311" s="5"/>
      <c r="EN1311" s="5"/>
      <c r="EO1311" s="5"/>
      <c r="EP1311" s="5"/>
      <c r="EQ1311" s="5"/>
      <c r="ER1311" s="5"/>
      <c r="ES1311" s="5"/>
      <c r="ET1311" s="5"/>
      <c r="EU1311" s="5"/>
      <c r="EV1311" s="5"/>
      <c r="EW1311" s="5"/>
      <c r="EX1311" s="5"/>
    </row>
    <row r="1312" spans="1:154" ht="15">
      <c r="A1312" s="5"/>
      <c r="B1312" s="5"/>
      <c r="C1312" s="5"/>
      <c r="D1312" s="5"/>
      <c r="E1312" s="5"/>
      <c r="F1312" s="5"/>
      <c r="G1312" s="5"/>
      <c r="H1312" s="5"/>
      <c r="I1312" s="29"/>
      <c r="J1312" s="20"/>
      <c r="K1312" s="20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  <c r="DX1312" s="5"/>
      <c r="DY1312" s="5"/>
      <c r="DZ1312" s="5"/>
      <c r="EA1312" s="5"/>
      <c r="EB1312" s="5"/>
      <c r="EC1312" s="5"/>
      <c r="ED1312" s="5"/>
      <c r="EE1312" s="5"/>
      <c r="EF1312" s="5"/>
      <c r="EG1312" s="5"/>
      <c r="EH1312" s="5"/>
      <c r="EI1312" s="5"/>
      <c r="EJ1312" s="5"/>
      <c r="EK1312" s="5"/>
      <c r="EL1312" s="5"/>
      <c r="EM1312" s="5"/>
      <c r="EN1312" s="5"/>
      <c r="EO1312" s="5"/>
      <c r="EP1312" s="5"/>
      <c r="EQ1312" s="5"/>
      <c r="ER1312" s="5"/>
      <c r="ES1312" s="5"/>
      <c r="ET1312" s="5"/>
      <c r="EU1312" s="5"/>
      <c r="EV1312" s="5"/>
      <c r="EW1312" s="5"/>
      <c r="EX1312" s="5"/>
    </row>
    <row r="1313" spans="1:154" ht="15">
      <c r="A1313" s="5"/>
      <c r="B1313" s="5"/>
      <c r="C1313" s="5"/>
      <c r="D1313" s="5"/>
      <c r="E1313" s="5"/>
      <c r="F1313" s="5"/>
      <c r="G1313" s="5"/>
      <c r="H1313" s="5"/>
      <c r="I1313" s="29"/>
      <c r="J1313" s="20"/>
      <c r="K1313" s="20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  <c r="DX1313" s="5"/>
      <c r="DY1313" s="5"/>
      <c r="DZ1313" s="5"/>
      <c r="EA1313" s="5"/>
      <c r="EB1313" s="5"/>
      <c r="EC1313" s="5"/>
      <c r="ED1313" s="5"/>
      <c r="EE1313" s="5"/>
      <c r="EF1313" s="5"/>
      <c r="EG1313" s="5"/>
      <c r="EH1313" s="5"/>
      <c r="EI1313" s="5"/>
      <c r="EJ1313" s="5"/>
      <c r="EK1313" s="5"/>
      <c r="EL1313" s="5"/>
      <c r="EM1313" s="5"/>
      <c r="EN1313" s="5"/>
      <c r="EO1313" s="5"/>
      <c r="EP1313" s="5"/>
      <c r="EQ1313" s="5"/>
      <c r="ER1313" s="5"/>
      <c r="ES1313" s="5"/>
      <c r="ET1313" s="5"/>
      <c r="EU1313" s="5"/>
      <c r="EV1313" s="5"/>
      <c r="EW1313" s="5"/>
      <c r="EX1313" s="5"/>
    </row>
    <row r="1314" spans="1:154" ht="15">
      <c r="A1314" s="5"/>
      <c r="B1314" s="5"/>
      <c r="C1314" s="5"/>
      <c r="D1314" s="5"/>
      <c r="E1314" s="5"/>
      <c r="F1314" s="5"/>
      <c r="G1314" s="5"/>
      <c r="H1314" s="5"/>
      <c r="I1314" s="29"/>
      <c r="J1314" s="20"/>
      <c r="K1314" s="20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  <c r="DX1314" s="5"/>
      <c r="DY1314" s="5"/>
      <c r="DZ1314" s="5"/>
      <c r="EA1314" s="5"/>
      <c r="EB1314" s="5"/>
      <c r="EC1314" s="5"/>
      <c r="ED1314" s="5"/>
      <c r="EE1314" s="5"/>
      <c r="EF1314" s="5"/>
      <c r="EG1314" s="5"/>
      <c r="EH1314" s="5"/>
      <c r="EI1314" s="5"/>
      <c r="EJ1314" s="5"/>
      <c r="EK1314" s="5"/>
      <c r="EL1314" s="5"/>
      <c r="EM1314" s="5"/>
      <c r="EN1314" s="5"/>
      <c r="EO1314" s="5"/>
      <c r="EP1314" s="5"/>
      <c r="EQ1314" s="5"/>
      <c r="ER1314" s="5"/>
      <c r="ES1314" s="5"/>
      <c r="ET1314" s="5"/>
      <c r="EU1314" s="5"/>
      <c r="EV1314" s="5"/>
      <c r="EW1314" s="5"/>
      <c r="EX1314" s="5"/>
    </row>
    <row r="1315" spans="1:154" ht="15">
      <c r="A1315" s="5"/>
      <c r="B1315" s="5"/>
      <c r="C1315" s="5"/>
      <c r="D1315" s="5"/>
      <c r="E1315" s="5"/>
      <c r="F1315" s="5"/>
      <c r="G1315" s="5"/>
      <c r="H1315" s="5"/>
      <c r="I1315" s="29"/>
      <c r="J1315" s="20"/>
      <c r="K1315" s="20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  <c r="DX1315" s="5"/>
      <c r="DY1315" s="5"/>
      <c r="DZ1315" s="5"/>
      <c r="EA1315" s="5"/>
      <c r="EB1315" s="5"/>
      <c r="EC1315" s="5"/>
      <c r="ED1315" s="5"/>
      <c r="EE1315" s="5"/>
      <c r="EF1315" s="5"/>
      <c r="EG1315" s="5"/>
      <c r="EH1315" s="5"/>
      <c r="EI1315" s="5"/>
      <c r="EJ1315" s="5"/>
      <c r="EK1315" s="5"/>
      <c r="EL1315" s="5"/>
      <c r="EM1315" s="5"/>
      <c r="EN1315" s="5"/>
      <c r="EO1315" s="5"/>
      <c r="EP1315" s="5"/>
      <c r="EQ1315" s="5"/>
      <c r="ER1315" s="5"/>
      <c r="ES1315" s="5"/>
      <c r="ET1315" s="5"/>
      <c r="EU1315" s="5"/>
      <c r="EV1315" s="5"/>
      <c r="EW1315" s="5"/>
      <c r="EX1315" s="5"/>
    </row>
    <row r="1316" spans="1:154" ht="15">
      <c r="A1316" s="5"/>
      <c r="B1316" s="5"/>
      <c r="C1316" s="5"/>
      <c r="D1316" s="5"/>
      <c r="E1316" s="5"/>
      <c r="F1316" s="5"/>
      <c r="G1316" s="5"/>
      <c r="H1316" s="5"/>
      <c r="I1316" s="29"/>
      <c r="J1316" s="20"/>
      <c r="K1316" s="20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  <c r="DX1316" s="5"/>
      <c r="DY1316" s="5"/>
      <c r="DZ1316" s="5"/>
      <c r="EA1316" s="5"/>
      <c r="EB1316" s="5"/>
      <c r="EC1316" s="5"/>
      <c r="ED1316" s="5"/>
      <c r="EE1316" s="5"/>
      <c r="EF1316" s="5"/>
      <c r="EG1316" s="5"/>
      <c r="EH1316" s="5"/>
      <c r="EI1316" s="5"/>
      <c r="EJ1316" s="5"/>
      <c r="EK1316" s="5"/>
      <c r="EL1316" s="5"/>
      <c r="EM1316" s="5"/>
      <c r="EN1316" s="5"/>
      <c r="EO1316" s="5"/>
      <c r="EP1316" s="5"/>
      <c r="EQ1316" s="5"/>
      <c r="ER1316" s="5"/>
      <c r="ES1316" s="5"/>
      <c r="ET1316" s="5"/>
      <c r="EU1316" s="5"/>
      <c r="EV1316" s="5"/>
      <c r="EW1316" s="5"/>
      <c r="EX1316" s="5"/>
    </row>
    <row r="1317" spans="1:154" ht="15">
      <c r="A1317" s="5"/>
      <c r="B1317" s="5"/>
      <c r="C1317" s="5"/>
      <c r="D1317" s="5"/>
      <c r="E1317" s="5"/>
      <c r="F1317" s="5"/>
      <c r="G1317" s="5"/>
      <c r="H1317" s="5"/>
      <c r="I1317" s="29"/>
      <c r="J1317" s="20"/>
      <c r="K1317" s="20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  <c r="DX1317" s="5"/>
      <c r="DY1317" s="5"/>
      <c r="DZ1317" s="5"/>
      <c r="EA1317" s="5"/>
      <c r="EB1317" s="5"/>
      <c r="EC1317" s="5"/>
      <c r="ED1317" s="5"/>
      <c r="EE1317" s="5"/>
      <c r="EF1317" s="5"/>
      <c r="EG1317" s="5"/>
      <c r="EH1317" s="5"/>
      <c r="EI1317" s="5"/>
      <c r="EJ1317" s="5"/>
      <c r="EK1317" s="5"/>
      <c r="EL1317" s="5"/>
      <c r="EM1317" s="5"/>
      <c r="EN1317" s="5"/>
      <c r="EO1317" s="5"/>
      <c r="EP1317" s="5"/>
      <c r="EQ1317" s="5"/>
      <c r="ER1317" s="5"/>
      <c r="ES1317" s="5"/>
      <c r="ET1317" s="5"/>
      <c r="EU1317" s="5"/>
      <c r="EV1317" s="5"/>
      <c r="EW1317" s="5"/>
      <c r="EX1317" s="5"/>
    </row>
    <row r="1318" spans="1:154" ht="15">
      <c r="A1318" s="5"/>
      <c r="B1318" s="5"/>
      <c r="C1318" s="5"/>
      <c r="D1318" s="5"/>
      <c r="E1318" s="5"/>
      <c r="F1318" s="5"/>
      <c r="G1318" s="5"/>
      <c r="H1318" s="5"/>
      <c r="I1318" s="29"/>
      <c r="J1318" s="20"/>
      <c r="K1318" s="20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  <c r="DX1318" s="5"/>
      <c r="DY1318" s="5"/>
      <c r="DZ1318" s="5"/>
      <c r="EA1318" s="5"/>
      <c r="EB1318" s="5"/>
      <c r="EC1318" s="5"/>
      <c r="ED1318" s="5"/>
      <c r="EE1318" s="5"/>
      <c r="EF1318" s="5"/>
      <c r="EG1318" s="5"/>
      <c r="EH1318" s="5"/>
      <c r="EI1318" s="5"/>
      <c r="EJ1318" s="5"/>
      <c r="EK1318" s="5"/>
      <c r="EL1318" s="5"/>
      <c r="EM1318" s="5"/>
      <c r="EN1318" s="5"/>
      <c r="EO1318" s="5"/>
      <c r="EP1318" s="5"/>
      <c r="EQ1318" s="5"/>
      <c r="ER1318" s="5"/>
      <c r="ES1318" s="5"/>
      <c r="ET1318" s="5"/>
      <c r="EU1318" s="5"/>
      <c r="EV1318" s="5"/>
      <c r="EW1318" s="5"/>
      <c r="EX1318" s="5"/>
    </row>
    <row r="1319" spans="9:154" ht="15">
      <c r="I1319" s="256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  <c r="DX1319" s="5"/>
      <c r="DY1319" s="5"/>
      <c r="DZ1319" s="5"/>
      <c r="EA1319" s="5"/>
      <c r="EB1319" s="5"/>
      <c r="EC1319" s="5"/>
      <c r="ED1319" s="5"/>
      <c r="EE1319" s="5"/>
      <c r="EF1319" s="5"/>
      <c r="EG1319" s="5"/>
      <c r="EH1319" s="5"/>
      <c r="EI1319" s="5"/>
      <c r="EJ1319" s="5"/>
      <c r="EK1319" s="5"/>
      <c r="EL1319" s="5"/>
      <c r="EM1319" s="5"/>
      <c r="EN1319" s="5"/>
      <c r="EO1319" s="5"/>
      <c r="EP1319" s="5"/>
      <c r="EQ1319" s="5"/>
      <c r="ER1319" s="5"/>
      <c r="ES1319" s="5"/>
      <c r="ET1319" s="5"/>
      <c r="EU1319" s="5"/>
      <c r="EV1319" s="5"/>
      <c r="EW1319" s="5"/>
      <c r="EX1319" s="5"/>
    </row>
    <row r="1320" spans="9:154" ht="15">
      <c r="I1320" s="256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  <c r="DX1320" s="5"/>
      <c r="DY1320" s="5"/>
      <c r="DZ1320" s="5"/>
      <c r="EA1320" s="5"/>
      <c r="EB1320" s="5"/>
      <c r="EC1320" s="5"/>
      <c r="ED1320" s="5"/>
      <c r="EE1320" s="5"/>
      <c r="EF1320" s="5"/>
      <c r="EG1320" s="5"/>
      <c r="EH1320" s="5"/>
      <c r="EI1320" s="5"/>
      <c r="EJ1320" s="5"/>
      <c r="EK1320" s="5"/>
      <c r="EL1320" s="5"/>
      <c r="EM1320" s="5"/>
      <c r="EN1320" s="5"/>
      <c r="EO1320" s="5"/>
      <c r="EP1320" s="5"/>
      <c r="EQ1320" s="5"/>
      <c r="ER1320" s="5"/>
      <c r="ES1320" s="5"/>
      <c r="ET1320" s="5"/>
      <c r="EU1320" s="5"/>
      <c r="EV1320" s="5"/>
      <c r="EW1320" s="5"/>
      <c r="EX1320" s="5"/>
    </row>
    <row r="1321" spans="9:154" ht="15">
      <c r="I1321" s="256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  <c r="DX1321" s="5"/>
      <c r="DY1321" s="5"/>
      <c r="DZ1321" s="5"/>
      <c r="EA1321" s="5"/>
      <c r="EB1321" s="5"/>
      <c r="EC1321" s="5"/>
      <c r="ED1321" s="5"/>
      <c r="EE1321" s="5"/>
      <c r="EF1321" s="5"/>
      <c r="EG1321" s="5"/>
      <c r="EH1321" s="5"/>
      <c r="EI1321" s="5"/>
      <c r="EJ1321" s="5"/>
      <c r="EK1321" s="5"/>
      <c r="EL1321" s="5"/>
      <c r="EM1321" s="5"/>
      <c r="EN1321" s="5"/>
      <c r="EO1321" s="5"/>
      <c r="EP1321" s="5"/>
      <c r="EQ1321" s="5"/>
      <c r="ER1321" s="5"/>
      <c r="ES1321" s="5"/>
      <c r="ET1321" s="5"/>
      <c r="EU1321" s="5"/>
      <c r="EV1321" s="5"/>
      <c r="EW1321" s="5"/>
      <c r="EX1321" s="5"/>
    </row>
    <row r="1322" spans="9:154" ht="15">
      <c r="I1322" s="256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  <c r="DX1322" s="5"/>
      <c r="DY1322" s="5"/>
      <c r="DZ1322" s="5"/>
      <c r="EA1322" s="5"/>
      <c r="EB1322" s="5"/>
      <c r="EC1322" s="5"/>
      <c r="ED1322" s="5"/>
      <c r="EE1322" s="5"/>
      <c r="EF1322" s="5"/>
      <c r="EG1322" s="5"/>
      <c r="EH1322" s="5"/>
      <c r="EI1322" s="5"/>
      <c r="EJ1322" s="5"/>
      <c r="EK1322" s="5"/>
      <c r="EL1322" s="5"/>
      <c r="EM1322" s="5"/>
      <c r="EN1322" s="5"/>
      <c r="EO1322" s="5"/>
      <c r="EP1322" s="5"/>
      <c r="EQ1322" s="5"/>
      <c r="ER1322" s="5"/>
      <c r="ES1322" s="5"/>
      <c r="ET1322" s="5"/>
      <c r="EU1322" s="5"/>
      <c r="EV1322" s="5"/>
      <c r="EW1322" s="5"/>
      <c r="EX1322" s="5"/>
    </row>
    <row r="1323" spans="9:154" ht="15">
      <c r="I1323" s="256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  <c r="DX1323" s="5"/>
      <c r="DY1323" s="5"/>
      <c r="DZ1323" s="5"/>
      <c r="EA1323" s="5"/>
      <c r="EB1323" s="5"/>
      <c r="EC1323" s="5"/>
      <c r="ED1323" s="5"/>
      <c r="EE1323" s="5"/>
      <c r="EF1323" s="5"/>
      <c r="EG1323" s="5"/>
      <c r="EH1323" s="5"/>
      <c r="EI1323" s="5"/>
      <c r="EJ1323" s="5"/>
      <c r="EK1323" s="5"/>
      <c r="EL1323" s="5"/>
      <c r="EM1323" s="5"/>
      <c r="EN1323" s="5"/>
      <c r="EO1323" s="5"/>
      <c r="EP1323" s="5"/>
      <c r="EQ1323" s="5"/>
      <c r="ER1323" s="5"/>
      <c r="ES1323" s="5"/>
      <c r="ET1323" s="5"/>
      <c r="EU1323" s="5"/>
      <c r="EV1323" s="5"/>
      <c r="EW1323" s="5"/>
      <c r="EX1323" s="5"/>
    </row>
    <row r="1324" spans="9:154" ht="15">
      <c r="I1324" s="256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  <c r="DX1324" s="5"/>
      <c r="DY1324" s="5"/>
      <c r="DZ1324" s="5"/>
      <c r="EA1324" s="5"/>
      <c r="EB1324" s="5"/>
      <c r="EC1324" s="5"/>
      <c r="ED1324" s="5"/>
      <c r="EE1324" s="5"/>
      <c r="EF1324" s="5"/>
      <c r="EG1324" s="5"/>
      <c r="EH1324" s="5"/>
      <c r="EI1324" s="5"/>
      <c r="EJ1324" s="5"/>
      <c r="EK1324" s="5"/>
      <c r="EL1324" s="5"/>
      <c r="EM1324" s="5"/>
      <c r="EN1324" s="5"/>
      <c r="EO1324" s="5"/>
      <c r="EP1324" s="5"/>
      <c r="EQ1324" s="5"/>
      <c r="ER1324" s="5"/>
      <c r="ES1324" s="5"/>
      <c r="ET1324" s="5"/>
      <c r="EU1324" s="5"/>
      <c r="EV1324" s="5"/>
      <c r="EW1324" s="5"/>
      <c r="EX1324" s="5"/>
    </row>
    <row r="1325" spans="9:154" ht="15">
      <c r="I1325" s="256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  <c r="DX1325" s="5"/>
      <c r="DY1325" s="5"/>
      <c r="DZ1325" s="5"/>
      <c r="EA1325" s="5"/>
      <c r="EB1325" s="5"/>
      <c r="EC1325" s="5"/>
      <c r="ED1325" s="5"/>
      <c r="EE1325" s="5"/>
      <c r="EF1325" s="5"/>
      <c r="EG1325" s="5"/>
      <c r="EH1325" s="5"/>
      <c r="EI1325" s="5"/>
      <c r="EJ1325" s="5"/>
      <c r="EK1325" s="5"/>
      <c r="EL1325" s="5"/>
      <c r="EM1325" s="5"/>
      <c r="EN1325" s="5"/>
      <c r="EO1325" s="5"/>
      <c r="EP1325" s="5"/>
      <c r="EQ1325" s="5"/>
      <c r="ER1325" s="5"/>
      <c r="ES1325" s="5"/>
      <c r="ET1325" s="5"/>
      <c r="EU1325" s="5"/>
      <c r="EV1325" s="5"/>
      <c r="EW1325" s="5"/>
      <c r="EX1325" s="5"/>
    </row>
    <row r="1326" spans="9:154" ht="15">
      <c r="I1326" s="256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  <c r="DX1326" s="5"/>
      <c r="DY1326" s="5"/>
      <c r="DZ1326" s="5"/>
      <c r="EA1326" s="5"/>
      <c r="EB1326" s="5"/>
      <c r="EC1326" s="5"/>
      <c r="ED1326" s="5"/>
      <c r="EE1326" s="5"/>
      <c r="EF1326" s="5"/>
      <c r="EG1326" s="5"/>
      <c r="EH1326" s="5"/>
      <c r="EI1326" s="5"/>
      <c r="EJ1326" s="5"/>
      <c r="EK1326" s="5"/>
      <c r="EL1326" s="5"/>
      <c r="EM1326" s="5"/>
      <c r="EN1326" s="5"/>
      <c r="EO1326" s="5"/>
      <c r="EP1326" s="5"/>
      <c r="EQ1326" s="5"/>
      <c r="ER1326" s="5"/>
      <c r="ES1326" s="5"/>
      <c r="ET1326" s="5"/>
      <c r="EU1326" s="5"/>
      <c r="EV1326" s="5"/>
      <c r="EW1326" s="5"/>
      <c r="EX1326" s="5"/>
    </row>
    <row r="1327" spans="9:154" ht="15">
      <c r="I1327" s="256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  <c r="DX1327" s="5"/>
      <c r="DY1327" s="5"/>
      <c r="DZ1327" s="5"/>
      <c r="EA1327" s="5"/>
      <c r="EB1327" s="5"/>
      <c r="EC1327" s="5"/>
      <c r="ED1327" s="5"/>
      <c r="EE1327" s="5"/>
      <c r="EF1327" s="5"/>
      <c r="EG1327" s="5"/>
      <c r="EH1327" s="5"/>
      <c r="EI1327" s="5"/>
      <c r="EJ1327" s="5"/>
      <c r="EK1327" s="5"/>
      <c r="EL1327" s="5"/>
      <c r="EM1327" s="5"/>
      <c r="EN1327" s="5"/>
      <c r="EO1327" s="5"/>
      <c r="EP1327" s="5"/>
      <c r="EQ1327" s="5"/>
      <c r="ER1327" s="5"/>
      <c r="ES1327" s="5"/>
      <c r="ET1327" s="5"/>
      <c r="EU1327" s="5"/>
      <c r="EV1327" s="5"/>
      <c r="EW1327" s="5"/>
      <c r="EX1327" s="5"/>
    </row>
    <row r="1328" spans="9:154" ht="15">
      <c r="I1328" s="256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  <c r="DY1328" s="5"/>
      <c r="DZ1328" s="5"/>
      <c r="EA1328" s="5"/>
      <c r="EB1328" s="5"/>
      <c r="EC1328" s="5"/>
      <c r="ED1328" s="5"/>
      <c r="EE1328" s="5"/>
      <c r="EF1328" s="5"/>
      <c r="EG1328" s="5"/>
      <c r="EH1328" s="5"/>
      <c r="EI1328" s="5"/>
      <c r="EJ1328" s="5"/>
      <c r="EK1328" s="5"/>
      <c r="EL1328" s="5"/>
      <c r="EM1328" s="5"/>
      <c r="EN1328" s="5"/>
      <c r="EO1328" s="5"/>
      <c r="EP1328" s="5"/>
      <c r="EQ1328" s="5"/>
      <c r="ER1328" s="5"/>
      <c r="ES1328" s="5"/>
      <c r="ET1328" s="5"/>
      <c r="EU1328" s="5"/>
      <c r="EV1328" s="5"/>
      <c r="EW1328" s="5"/>
      <c r="EX1328" s="5"/>
    </row>
    <row r="1329" spans="9:154" ht="15">
      <c r="I1329" s="256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  <c r="DX1329" s="5"/>
      <c r="DY1329" s="5"/>
      <c r="DZ1329" s="5"/>
      <c r="EA1329" s="5"/>
      <c r="EB1329" s="5"/>
      <c r="EC1329" s="5"/>
      <c r="ED1329" s="5"/>
      <c r="EE1329" s="5"/>
      <c r="EF1329" s="5"/>
      <c r="EG1329" s="5"/>
      <c r="EH1329" s="5"/>
      <c r="EI1329" s="5"/>
      <c r="EJ1329" s="5"/>
      <c r="EK1329" s="5"/>
      <c r="EL1329" s="5"/>
      <c r="EM1329" s="5"/>
      <c r="EN1329" s="5"/>
      <c r="EO1329" s="5"/>
      <c r="EP1329" s="5"/>
      <c r="EQ1329" s="5"/>
      <c r="ER1329" s="5"/>
      <c r="ES1329" s="5"/>
      <c r="ET1329" s="5"/>
      <c r="EU1329" s="5"/>
      <c r="EV1329" s="5"/>
      <c r="EW1329" s="5"/>
      <c r="EX1329" s="5"/>
    </row>
    <row r="1330" spans="9:154" ht="15">
      <c r="I1330" s="256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  <c r="DX1330" s="5"/>
      <c r="DY1330" s="5"/>
      <c r="DZ1330" s="5"/>
      <c r="EA1330" s="5"/>
      <c r="EB1330" s="5"/>
      <c r="EC1330" s="5"/>
      <c r="ED1330" s="5"/>
      <c r="EE1330" s="5"/>
      <c r="EF1330" s="5"/>
      <c r="EG1330" s="5"/>
      <c r="EH1330" s="5"/>
      <c r="EI1330" s="5"/>
      <c r="EJ1330" s="5"/>
      <c r="EK1330" s="5"/>
      <c r="EL1330" s="5"/>
      <c r="EM1330" s="5"/>
      <c r="EN1330" s="5"/>
      <c r="EO1330" s="5"/>
      <c r="EP1330" s="5"/>
      <c r="EQ1330" s="5"/>
      <c r="ER1330" s="5"/>
      <c r="ES1330" s="5"/>
      <c r="ET1330" s="5"/>
      <c r="EU1330" s="5"/>
      <c r="EV1330" s="5"/>
      <c r="EW1330" s="5"/>
      <c r="EX1330" s="5"/>
    </row>
    <row r="1331" spans="9:154" ht="15">
      <c r="I1331" s="256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  <c r="DX1331" s="5"/>
      <c r="DY1331" s="5"/>
      <c r="DZ1331" s="5"/>
      <c r="EA1331" s="5"/>
      <c r="EB1331" s="5"/>
      <c r="EC1331" s="5"/>
      <c r="ED1331" s="5"/>
      <c r="EE1331" s="5"/>
      <c r="EF1331" s="5"/>
      <c r="EG1331" s="5"/>
      <c r="EH1331" s="5"/>
      <c r="EI1331" s="5"/>
      <c r="EJ1331" s="5"/>
      <c r="EK1331" s="5"/>
      <c r="EL1331" s="5"/>
      <c r="EM1331" s="5"/>
      <c r="EN1331" s="5"/>
      <c r="EO1331" s="5"/>
      <c r="EP1331" s="5"/>
      <c r="EQ1331" s="5"/>
      <c r="ER1331" s="5"/>
      <c r="ES1331" s="5"/>
      <c r="ET1331" s="5"/>
      <c r="EU1331" s="5"/>
      <c r="EV1331" s="5"/>
      <c r="EW1331" s="5"/>
      <c r="EX1331" s="5"/>
    </row>
    <row r="1332" spans="9:154" ht="15">
      <c r="I1332" s="256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  <c r="DX1332" s="5"/>
      <c r="DY1332" s="5"/>
      <c r="DZ1332" s="5"/>
      <c r="EA1332" s="5"/>
      <c r="EB1332" s="5"/>
      <c r="EC1332" s="5"/>
      <c r="ED1332" s="5"/>
      <c r="EE1332" s="5"/>
      <c r="EF1332" s="5"/>
      <c r="EG1332" s="5"/>
      <c r="EH1332" s="5"/>
      <c r="EI1332" s="5"/>
      <c r="EJ1332" s="5"/>
      <c r="EK1332" s="5"/>
      <c r="EL1332" s="5"/>
      <c r="EM1332" s="5"/>
      <c r="EN1332" s="5"/>
      <c r="EO1332" s="5"/>
      <c r="EP1332" s="5"/>
      <c r="EQ1332" s="5"/>
      <c r="ER1332" s="5"/>
      <c r="ES1332" s="5"/>
      <c r="ET1332" s="5"/>
      <c r="EU1332" s="5"/>
      <c r="EV1332" s="5"/>
      <c r="EW1332" s="5"/>
      <c r="EX1332" s="5"/>
    </row>
    <row r="1333" spans="9:154" ht="15">
      <c r="I1333" s="256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  <c r="DX1333" s="5"/>
      <c r="DY1333" s="5"/>
      <c r="DZ1333" s="5"/>
      <c r="EA1333" s="5"/>
      <c r="EB1333" s="5"/>
      <c r="EC1333" s="5"/>
      <c r="ED1333" s="5"/>
      <c r="EE1333" s="5"/>
      <c r="EF1333" s="5"/>
      <c r="EG1333" s="5"/>
      <c r="EH1333" s="5"/>
      <c r="EI1333" s="5"/>
      <c r="EJ1333" s="5"/>
      <c r="EK1333" s="5"/>
      <c r="EL1333" s="5"/>
      <c r="EM1333" s="5"/>
      <c r="EN1333" s="5"/>
      <c r="EO1333" s="5"/>
      <c r="EP1333" s="5"/>
      <c r="EQ1333" s="5"/>
      <c r="ER1333" s="5"/>
      <c r="ES1333" s="5"/>
      <c r="ET1333" s="5"/>
      <c r="EU1333" s="5"/>
      <c r="EV1333" s="5"/>
      <c r="EW1333" s="5"/>
      <c r="EX1333" s="5"/>
    </row>
    <row r="1334" spans="9:154" ht="15">
      <c r="I1334" s="256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  <c r="DX1334" s="5"/>
      <c r="DY1334" s="5"/>
      <c r="DZ1334" s="5"/>
      <c r="EA1334" s="5"/>
      <c r="EB1334" s="5"/>
      <c r="EC1334" s="5"/>
      <c r="ED1334" s="5"/>
      <c r="EE1334" s="5"/>
      <c r="EF1334" s="5"/>
      <c r="EG1334" s="5"/>
      <c r="EH1334" s="5"/>
      <c r="EI1334" s="5"/>
      <c r="EJ1334" s="5"/>
      <c r="EK1334" s="5"/>
      <c r="EL1334" s="5"/>
      <c r="EM1334" s="5"/>
      <c r="EN1334" s="5"/>
      <c r="EO1334" s="5"/>
      <c r="EP1334" s="5"/>
      <c r="EQ1334" s="5"/>
      <c r="ER1334" s="5"/>
      <c r="ES1334" s="5"/>
      <c r="ET1334" s="5"/>
      <c r="EU1334" s="5"/>
      <c r="EV1334" s="5"/>
      <c r="EW1334" s="5"/>
      <c r="EX1334" s="5"/>
    </row>
    <row r="1335" spans="9:154" ht="15">
      <c r="I1335" s="256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  <c r="DX1335" s="5"/>
      <c r="DY1335" s="5"/>
      <c r="DZ1335" s="5"/>
      <c r="EA1335" s="5"/>
      <c r="EB1335" s="5"/>
      <c r="EC1335" s="5"/>
      <c r="ED1335" s="5"/>
      <c r="EE1335" s="5"/>
      <c r="EF1335" s="5"/>
      <c r="EG1335" s="5"/>
      <c r="EH1335" s="5"/>
      <c r="EI1335" s="5"/>
      <c r="EJ1335" s="5"/>
      <c r="EK1335" s="5"/>
      <c r="EL1335" s="5"/>
      <c r="EM1335" s="5"/>
      <c r="EN1335" s="5"/>
      <c r="EO1335" s="5"/>
      <c r="EP1335" s="5"/>
      <c r="EQ1335" s="5"/>
      <c r="ER1335" s="5"/>
      <c r="ES1335" s="5"/>
      <c r="ET1335" s="5"/>
      <c r="EU1335" s="5"/>
      <c r="EV1335" s="5"/>
      <c r="EW1335" s="5"/>
      <c r="EX1335" s="5"/>
    </row>
    <row r="1336" spans="9:154" ht="15">
      <c r="I1336" s="256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  <c r="DX1336" s="5"/>
      <c r="DY1336" s="5"/>
      <c r="DZ1336" s="5"/>
      <c r="EA1336" s="5"/>
      <c r="EB1336" s="5"/>
      <c r="EC1336" s="5"/>
      <c r="ED1336" s="5"/>
      <c r="EE1336" s="5"/>
      <c r="EF1336" s="5"/>
      <c r="EG1336" s="5"/>
      <c r="EH1336" s="5"/>
      <c r="EI1336" s="5"/>
      <c r="EJ1336" s="5"/>
      <c r="EK1336" s="5"/>
      <c r="EL1336" s="5"/>
      <c r="EM1336" s="5"/>
      <c r="EN1336" s="5"/>
      <c r="EO1336" s="5"/>
      <c r="EP1336" s="5"/>
      <c r="EQ1336" s="5"/>
      <c r="ER1336" s="5"/>
      <c r="ES1336" s="5"/>
      <c r="ET1336" s="5"/>
      <c r="EU1336" s="5"/>
      <c r="EV1336" s="5"/>
      <c r="EW1336" s="5"/>
      <c r="EX1336" s="5"/>
    </row>
    <row r="1337" spans="9:154" ht="15">
      <c r="I1337" s="256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  <c r="DX1337" s="5"/>
      <c r="DY1337" s="5"/>
      <c r="DZ1337" s="5"/>
      <c r="EA1337" s="5"/>
      <c r="EB1337" s="5"/>
      <c r="EC1337" s="5"/>
      <c r="ED1337" s="5"/>
      <c r="EE1337" s="5"/>
      <c r="EF1337" s="5"/>
      <c r="EG1337" s="5"/>
      <c r="EH1337" s="5"/>
      <c r="EI1337" s="5"/>
      <c r="EJ1337" s="5"/>
      <c r="EK1337" s="5"/>
      <c r="EL1337" s="5"/>
      <c r="EM1337" s="5"/>
      <c r="EN1337" s="5"/>
      <c r="EO1337" s="5"/>
      <c r="EP1337" s="5"/>
      <c r="EQ1337" s="5"/>
      <c r="ER1337" s="5"/>
      <c r="ES1337" s="5"/>
      <c r="ET1337" s="5"/>
      <c r="EU1337" s="5"/>
      <c r="EV1337" s="5"/>
      <c r="EW1337" s="5"/>
      <c r="EX1337" s="5"/>
    </row>
    <row r="1338" spans="9:154" ht="15">
      <c r="I1338" s="256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  <c r="DX1338" s="5"/>
      <c r="DY1338" s="5"/>
      <c r="DZ1338" s="5"/>
      <c r="EA1338" s="5"/>
      <c r="EB1338" s="5"/>
      <c r="EC1338" s="5"/>
      <c r="ED1338" s="5"/>
      <c r="EE1338" s="5"/>
      <c r="EF1338" s="5"/>
      <c r="EG1338" s="5"/>
      <c r="EH1338" s="5"/>
      <c r="EI1338" s="5"/>
      <c r="EJ1338" s="5"/>
      <c r="EK1338" s="5"/>
      <c r="EL1338" s="5"/>
      <c r="EM1338" s="5"/>
      <c r="EN1338" s="5"/>
      <c r="EO1338" s="5"/>
      <c r="EP1338" s="5"/>
      <c r="EQ1338" s="5"/>
      <c r="ER1338" s="5"/>
      <c r="ES1338" s="5"/>
      <c r="ET1338" s="5"/>
      <c r="EU1338" s="5"/>
      <c r="EV1338" s="5"/>
      <c r="EW1338" s="5"/>
      <c r="EX1338" s="5"/>
    </row>
    <row r="1339" spans="9:154" ht="15">
      <c r="I1339" s="256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  <c r="DX1339" s="5"/>
      <c r="DY1339" s="5"/>
      <c r="DZ1339" s="5"/>
      <c r="EA1339" s="5"/>
      <c r="EB1339" s="5"/>
      <c r="EC1339" s="5"/>
      <c r="ED1339" s="5"/>
      <c r="EE1339" s="5"/>
      <c r="EF1339" s="5"/>
      <c r="EG1339" s="5"/>
      <c r="EH1339" s="5"/>
      <c r="EI1339" s="5"/>
      <c r="EJ1339" s="5"/>
      <c r="EK1339" s="5"/>
      <c r="EL1339" s="5"/>
      <c r="EM1339" s="5"/>
      <c r="EN1339" s="5"/>
      <c r="EO1339" s="5"/>
      <c r="EP1339" s="5"/>
      <c r="EQ1339" s="5"/>
      <c r="ER1339" s="5"/>
      <c r="ES1339" s="5"/>
      <c r="ET1339" s="5"/>
      <c r="EU1339" s="5"/>
      <c r="EV1339" s="5"/>
      <c r="EW1339" s="5"/>
      <c r="EX1339" s="5"/>
    </row>
    <row r="1340" spans="9:154" ht="15">
      <c r="I1340" s="256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  <c r="DX1340" s="5"/>
      <c r="DY1340" s="5"/>
      <c r="DZ1340" s="5"/>
      <c r="EA1340" s="5"/>
      <c r="EB1340" s="5"/>
      <c r="EC1340" s="5"/>
      <c r="ED1340" s="5"/>
      <c r="EE1340" s="5"/>
      <c r="EF1340" s="5"/>
      <c r="EG1340" s="5"/>
      <c r="EH1340" s="5"/>
      <c r="EI1340" s="5"/>
      <c r="EJ1340" s="5"/>
      <c r="EK1340" s="5"/>
      <c r="EL1340" s="5"/>
      <c r="EM1340" s="5"/>
      <c r="EN1340" s="5"/>
      <c r="EO1340" s="5"/>
      <c r="EP1340" s="5"/>
      <c r="EQ1340" s="5"/>
      <c r="ER1340" s="5"/>
      <c r="ES1340" s="5"/>
      <c r="ET1340" s="5"/>
      <c r="EU1340" s="5"/>
      <c r="EV1340" s="5"/>
      <c r="EW1340" s="5"/>
      <c r="EX1340" s="5"/>
    </row>
    <row r="1341" spans="9:154" ht="15">
      <c r="I1341" s="256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  <c r="DX1341" s="5"/>
      <c r="DY1341" s="5"/>
      <c r="DZ1341" s="5"/>
      <c r="EA1341" s="5"/>
      <c r="EB1341" s="5"/>
      <c r="EC1341" s="5"/>
      <c r="ED1341" s="5"/>
      <c r="EE1341" s="5"/>
      <c r="EF1341" s="5"/>
      <c r="EG1341" s="5"/>
      <c r="EH1341" s="5"/>
      <c r="EI1341" s="5"/>
      <c r="EJ1341" s="5"/>
      <c r="EK1341" s="5"/>
      <c r="EL1341" s="5"/>
      <c r="EM1341" s="5"/>
      <c r="EN1341" s="5"/>
      <c r="EO1341" s="5"/>
      <c r="EP1341" s="5"/>
      <c r="EQ1341" s="5"/>
      <c r="ER1341" s="5"/>
      <c r="ES1341" s="5"/>
      <c r="ET1341" s="5"/>
      <c r="EU1341" s="5"/>
      <c r="EV1341" s="5"/>
      <c r="EW1341" s="5"/>
      <c r="EX1341" s="5"/>
    </row>
    <row r="1342" spans="9:154" ht="15">
      <c r="I1342" s="256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  <c r="DX1342" s="5"/>
      <c r="DY1342" s="5"/>
      <c r="DZ1342" s="5"/>
      <c r="EA1342" s="5"/>
      <c r="EB1342" s="5"/>
      <c r="EC1342" s="5"/>
      <c r="ED1342" s="5"/>
      <c r="EE1342" s="5"/>
      <c r="EF1342" s="5"/>
      <c r="EG1342" s="5"/>
      <c r="EH1342" s="5"/>
      <c r="EI1342" s="5"/>
      <c r="EJ1342" s="5"/>
      <c r="EK1342" s="5"/>
      <c r="EL1342" s="5"/>
      <c r="EM1342" s="5"/>
      <c r="EN1342" s="5"/>
      <c r="EO1342" s="5"/>
      <c r="EP1342" s="5"/>
      <c r="EQ1342" s="5"/>
      <c r="ER1342" s="5"/>
      <c r="ES1342" s="5"/>
      <c r="ET1342" s="5"/>
      <c r="EU1342" s="5"/>
      <c r="EV1342" s="5"/>
      <c r="EW1342" s="5"/>
      <c r="EX1342" s="5"/>
    </row>
    <row r="1343" spans="9:154" ht="15">
      <c r="I1343" s="256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  <c r="DX1343" s="5"/>
      <c r="DY1343" s="5"/>
      <c r="DZ1343" s="5"/>
      <c r="EA1343" s="5"/>
      <c r="EB1343" s="5"/>
      <c r="EC1343" s="5"/>
      <c r="ED1343" s="5"/>
      <c r="EE1343" s="5"/>
      <c r="EF1343" s="5"/>
      <c r="EG1343" s="5"/>
      <c r="EH1343" s="5"/>
      <c r="EI1343" s="5"/>
      <c r="EJ1343" s="5"/>
      <c r="EK1343" s="5"/>
      <c r="EL1343" s="5"/>
      <c r="EM1343" s="5"/>
      <c r="EN1343" s="5"/>
      <c r="EO1343" s="5"/>
      <c r="EP1343" s="5"/>
      <c r="EQ1343" s="5"/>
      <c r="ER1343" s="5"/>
      <c r="ES1343" s="5"/>
      <c r="ET1343" s="5"/>
      <c r="EU1343" s="5"/>
      <c r="EV1343" s="5"/>
      <c r="EW1343" s="5"/>
      <c r="EX1343" s="5"/>
    </row>
    <row r="1344" spans="9:154" ht="15">
      <c r="I1344" s="256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  <c r="DX1344" s="5"/>
      <c r="DY1344" s="5"/>
      <c r="DZ1344" s="5"/>
      <c r="EA1344" s="5"/>
      <c r="EB1344" s="5"/>
      <c r="EC1344" s="5"/>
      <c r="ED1344" s="5"/>
      <c r="EE1344" s="5"/>
      <c r="EF1344" s="5"/>
      <c r="EG1344" s="5"/>
      <c r="EH1344" s="5"/>
      <c r="EI1344" s="5"/>
      <c r="EJ1344" s="5"/>
      <c r="EK1344" s="5"/>
      <c r="EL1344" s="5"/>
      <c r="EM1344" s="5"/>
      <c r="EN1344" s="5"/>
      <c r="EO1344" s="5"/>
      <c r="EP1344" s="5"/>
      <c r="EQ1344" s="5"/>
      <c r="ER1344" s="5"/>
      <c r="ES1344" s="5"/>
      <c r="ET1344" s="5"/>
      <c r="EU1344" s="5"/>
      <c r="EV1344" s="5"/>
      <c r="EW1344" s="5"/>
      <c r="EX1344" s="5"/>
    </row>
    <row r="1345" spans="9:154" ht="15">
      <c r="I1345" s="256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  <c r="DX1345" s="5"/>
      <c r="DY1345" s="5"/>
      <c r="DZ1345" s="5"/>
      <c r="EA1345" s="5"/>
      <c r="EB1345" s="5"/>
      <c r="EC1345" s="5"/>
      <c r="ED1345" s="5"/>
      <c r="EE1345" s="5"/>
      <c r="EF1345" s="5"/>
      <c r="EG1345" s="5"/>
      <c r="EH1345" s="5"/>
      <c r="EI1345" s="5"/>
      <c r="EJ1345" s="5"/>
      <c r="EK1345" s="5"/>
      <c r="EL1345" s="5"/>
      <c r="EM1345" s="5"/>
      <c r="EN1345" s="5"/>
      <c r="EO1345" s="5"/>
      <c r="EP1345" s="5"/>
      <c r="EQ1345" s="5"/>
      <c r="ER1345" s="5"/>
      <c r="ES1345" s="5"/>
      <c r="ET1345" s="5"/>
      <c r="EU1345" s="5"/>
      <c r="EV1345" s="5"/>
      <c r="EW1345" s="5"/>
      <c r="EX1345" s="5"/>
    </row>
    <row r="1346" ht="12.75">
      <c r="I1346" s="256"/>
    </row>
    <row r="1347" ht="12.75">
      <c r="I1347" s="256"/>
    </row>
    <row r="1348" ht="12.75">
      <c r="I1348" s="256"/>
    </row>
    <row r="1349" ht="12.75">
      <c r="I1349" s="256"/>
    </row>
    <row r="1350" ht="12.75">
      <c r="I1350" s="256"/>
    </row>
    <row r="1351" ht="12.75">
      <c r="I1351" s="256"/>
    </row>
    <row r="1352" ht="12.75">
      <c r="I1352" s="256"/>
    </row>
    <row r="1353" ht="12.75">
      <c r="I1353" s="256"/>
    </row>
    <row r="1354" ht="12.75">
      <c r="I1354" s="256"/>
    </row>
    <row r="1355" ht="12.75">
      <c r="I1355" s="256"/>
    </row>
    <row r="1356" ht="12.75">
      <c r="I1356" s="256"/>
    </row>
    <row r="1357" ht="12.75">
      <c r="I1357" s="256"/>
    </row>
    <row r="1358" ht="12.75">
      <c r="I1358" s="256"/>
    </row>
    <row r="1359" ht="12.75">
      <c r="I1359" s="256"/>
    </row>
    <row r="1360" ht="12.75">
      <c r="I1360" s="256"/>
    </row>
    <row r="1361" ht="12.75">
      <c r="I1361" s="256"/>
    </row>
    <row r="1362" ht="12.75">
      <c r="I1362" s="256"/>
    </row>
    <row r="1363" ht="12.75">
      <c r="I1363" s="256"/>
    </row>
    <row r="1364" ht="12.75">
      <c r="I1364" s="256"/>
    </row>
    <row r="1365" ht="12.75">
      <c r="I1365" s="256"/>
    </row>
    <row r="1366" ht="12.75">
      <c r="I1366" s="256"/>
    </row>
    <row r="1367" ht="12.75">
      <c r="I1367" s="256"/>
    </row>
    <row r="1368" ht="12.75">
      <c r="I1368" s="256"/>
    </row>
    <row r="1369" ht="12.75">
      <c r="I1369" s="256"/>
    </row>
    <row r="1370" ht="12.75">
      <c r="I1370" s="256"/>
    </row>
    <row r="1371" ht="12.75">
      <c r="I1371" s="256"/>
    </row>
    <row r="1372" ht="12.75">
      <c r="I1372" s="256"/>
    </row>
    <row r="1373" ht="12.75">
      <c r="I1373" s="256"/>
    </row>
    <row r="1374" ht="12.75">
      <c r="I1374" s="256"/>
    </row>
    <row r="1375" ht="12.75">
      <c r="I1375" s="256"/>
    </row>
    <row r="1376" ht="12.75">
      <c r="I1376" s="256"/>
    </row>
    <row r="1377" ht="12.75">
      <c r="I1377" s="256"/>
    </row>
    <row r="1378" ht="12.75">
      <c r="I1378" s="256"/>
    </row>
    <row r="1379" ht="12.75">
      <c r="I1379" s="256"/>
    </row>
    <row r="1380" ht="12.75">
      <c r="I1380" s="256"/>
    </row>
    <row r="1381" ht="12.75">
      <c r="I1381" s="256"/>
    </row>
    <row r="1382" ht="12.75">
      <c r="I1382" s="256"/>
    </row>
    <row r="1383" ht="12.75">
      <c r="I1383" s="256"/>
    </row>
    <row r="1384" ht="12.75">
      <c r="I1384" s="256"/>
    </row>
    <row r="1385" ht="12.75">
      <c r="I1385" s="256"/>
    </row>
    <row r="1386" ht="12.75">
      <c r="I1386" s="256"/>
    </row>
    <row r="1387" ht="12.75">
      <c r="I1387" s="256"/>
    </row>
    <row r="1388" ht="12.75">
      <c r="I1388" s="256"/>
    </row>
    <row r="1389" ht="12.75">
      <c r="I1389" s="256"/>
    </row>
    <row r="1390" ht="12.75">
      <c r="I1390" s="256"/>
    </row>
    <row r="1391" ht="12.75">
      <c r="I1391" s="256"/>
    </row>
    <row r="1392" ht="12.75">
      <c r="I1392" s="256"/>
    </row>
    <row r="1393" ht="12.75">
      <c r="I1393" s="256"/>
    </row>
    <row r="1394" ht="12.75">
      <c r="I1394" s="256"/>
    </row>
    <row r="1395" ht="12.75">
      <c r="I1395" s="256"/>
    </row>
    <row r="1396" ht="12.75">
      <c r="I1396" s="256"/>
    </row>
    <row r="1397" ht="12.75">
      <c r="I1397" s="256"/>
    </row>
    <row r="1398" ht="12.75">
      <c r="I1398" s="256"/>
    </row>
    <row r="1399" ht="12.75">
      <c r="I1399" s="256"/>
    </row>
    <row r="1400" ht="12.75">
      <c r="I1400" s="256"/>
    </row>
    <row r="1401" ht="12.75">
      <c r="I1401" s="256"/>
    </row>
    <row r="1402" ht="12.75">
      <c r="I1402" s="256"/>
    </row>
    <row r="1403" ht="12.75">
      <c r="I1403" s="256"/>
    </row>
    <row r="1404" ht="12.75">
      <c r="I1404" s="256"/>
    </row>
    <row r="1405" ht="12.75">
      <c r="I1405" s="256"/>
    </row>
    <row r="1406" ht="12.75">
      <c r="I1406" s="256"/>
    </row>
    <row r="1407" ht="12.75">
      <c r="I1407" s="256"/>
    </row>
    <row r="1408" ht="12.75">
      <c r="I1408" s="256"/>
    </row>
    <row r="1409" ht="12.75">
      <c r="I1409" s="256"/>
    </row>
    <row r="1410" ht="12.75">
      <c r="I1410" s="256"/>
    </row>
    <row r="1411" ht="12.75">
      <c r="I1411" s="256"/>
    </row>
    <row r="1412" ht="12.75">
      <c r="I1412" s="256"/>
    </row>
    <row r="1413" ht="12.75">
      <c r="I1413" s="256"/>
    </row>
    <row r="1414" ht="12.75">
      <c r="I1414" s="256"/>
    </row>
    <row r="1415" ht="12.75">
      <c r="I1415" s="256"/>
    </row>
    <row r="1416" ht="12.75">
      <c r="I1416" s="256"/>
    </row>
    <row r="1417" ht="12.75">
      <c r="I1417" s="256"/>
    </row>
    <row r="1418" ht="12.75">
      <c r="I1418" s="256"/>
    </row>
    <row r="1419" ht="12.75">
      <c r="I1419" s="256"/>
    </row>
    <row r="1420" ht="12.75">
      <c r="I1420" s="256"/>
    </row>
    <row r="1421" ht="12.75">
      <c r="I1421" s="256"/>
    </row>
    <row r="1422" ht="12.75">
      <c r="I1422" s="256"/>
    </row>
    <row r="1423" ht="12.75">
      <c r="I1423" s="256"/>
    </row>
    <row r="1424" ht="12.75">
      <c r="I1424" s="256"/>
    </row>
    <row r="1425" ht="12.75">
      <c r="I1425" s="256"/>
    </row>
    <row r="1426" ht="12.75">
      <c r="I1426" s="256"/>
    </row>
    <row r="1427" ht="12.75">
      <c r="I1427" s="256"/>
    </row>
    <row r="1428" ht="12.75">
      <c r="I1428" s="256"/>
    </row>
    <row r="1429" ht="12.75">
      <c r="I1429" s="256"/>
    </row>
    <row r="1430" ht="12.75">
      <c r="I1430" s="256"/>
    </row>
    <row r="1431" ht="12.75">
      <c r="I1431" s="256"/>
    </row>
    <row r="1432" ht="12.75">
      <c r="I1432" s="256"/>
    </row>
    <row r="1433" ht="12.75">
      <c r="I1433" s="256"/>
    </row>
    <row r="1434" ht="12.75">
      <c r="I1434" s="256"/>
    </row>
    <row r="1435" ht="12.75">
      <c r="I1435" s="256"/>
    </row>
    <row r="1436" ht="12.75">
      <c r="I1436" s="256"/>
    </row>
    <row r="1437" ht="12.75">
      <c r="I1437" s="256"/>
    </row>
    <row r="1438" ht="12.75">
      <c r="I1438" s="256"/>
    </row>
    <row r="1439" ht="12.75">
      <c r="I1439" s="256"/>
    </row>
    <row r="1440" ht="12.75">
      <c r="I1440" s="256"/>
    </row>
    <row r="1441" ht="12.75">
      <c r="I1441" s="256"/>
    </row>
    <row r="1442" ht="12.75">
      <c r="I1442" s="256"/>
    </row>
    <row r="1443" ht="12.75">
      <c r="I1443" s="256"/>
    </row>
    <row r="1444" ht="12.75">
      <c r="I1444" s="256"/>
    </row>
    <row r="1445" ht="12.75">
      <c r="I1445" s="256"/>
    </row>
    <row r="1446" ht="12.75">
      <c r="I1446" s="256"/>
    </row>
    <row r="1447" ht="12.75">
      <c r="I1447" s="256"/>
    </row>
    <row r="1448" ht="12.75">
      <c r="I1448" s="256"/>
    </row>
    <row r="1449" ht="12.75">
      <c r="I1449" s="256"/>
    </row>
    <row r="1450" ht="12.75">
      <c r="I1450" s="256"/>
    </row>
    <row r="1451" ht="12.75">
      <c r="I1451" s="256"/>
    </row>
    <row r="1452" ht="12.75">
      <c r="I1452" s="256"/>
    </row>
    <row r="1453" ht="12.75">
      <c r="I1453" s="256"/>
    </row>
    <row r="1454" ht="12.75">
      <c r="I1454" s="256"/>
    </row>
    <row r="1455" ht="12.75">
      <c r="I1455" s="256"/>
    </row>
    <row r="1456" ht="12.75">
      <c r="I1456" s="256"/>
    </row>
    <row r="1457" ht="12.75">
      <c r="I1457" s="256"/>
    </row>
    <row r="1458" ht="12.75">
      <c r="I1458" s="256"/>
    </row>
    <row r="1459" ht="12.75">
      <c r="I1459" s="256"/>
    </row>
    <row r="1460" ht="12.75">
      <c r="I1460" s="256"/>
    </row>
    <row r="1461" ht="12.75">
      <c r="I1461" s="256"/>
    </row>
    <row r="1462" ht="12.75">
      <c r="I1462" s="256"/>
    </row>
    <row r="1463" ht="12.75">
      <c r="I1463" s="256"/>
    </row>
    <row r="1464" ht="12.75">
      <c r="I1464" s="256"/>
    </row>
    <row r="1465" ht="12.75">
      <c r="I1465" s="256"/>
    </row>
    <row r="1466" ht="12.75">
      <c r="I1466" s="256"/>
    </row>
    <row r="1467" ht="12.75">
      <c r="I1467" s="256"/>
    </row>
    <row r="1468" ht="12.75">
      <c r="I1468" s="256"/>
    </row>
    <row r="1469" ht="12.75">
      <c r="I1469" s="256"/>
    </row>
    <row r="1470" ht="12.75">
      <c r="I1470" s="256"/>
    </row>
    <row r="1471" ht="12.75">
      <c r="I1471" s="256"/>
    </row>
    <row r="1472" ht="12.75">
      <c r="I1472" s="256"/>
    </row>
    <row r="1473" ht="12.75">
      <c r="I1473" s="256"/>
    </row>
    <row r="1474" ht="12.75">
      <c r="I1474" s="256"/>
    </row>
    <row r="1475" ht="12.75">
      <c r="I1475" s="256"/>
    </row>
    <row r="1476" ht="12.75">
      <c r="I1476" s="256"/>
    </row>
    <row r="1477" ht="12.75">
      <c r="I1477" s="256"/>
    </row>
    <row r="1478" ht="12.75">
      <c r="I1478" s="256"/>
    </row>
    <row r="1479" ht="12.75">
      <c r="I1479" s="256"/>
    </row>
    <row r="1480" ht="12.75">
      <c r="I1480" s="256"/>
    </row>
    <row r="1481" ht="12.75">
      <c r="I1481" s="256"/>
    </row>
    <row r="1482" ht="12.75">
      <c r="I1482" s="256"/>
    </row>
    <row r="1483" ht="12.75">
      <c r="I1483" s="256"/>
    </row>
    <row r="1484" ht="12.75">
      <c r="I1484" s="256"/>
    </row>
    <row r="1485" ht="12.75">
      <c r="I1485" s="256"/>
    </row>
    <row r="1486" ht="12.75">
      <c r="I1486" s="256"/>
    </row>
    <row r="1487" ht="12.75">
      <c r="I1487" s="256"/>
    </row>
    <row r="1488" ht="12.75">
      <c r="I1488" s="256"/>
    </row>
    <row r="1489" ht="12.75">
      <c r="I1489" s="256"/>
    </row>
    <row r="1490" ht="12.75">
      <c r="I1490" s="256"/>
    </row>
    <row r="1491" ht="12.75">
      <c r="I1491" s="256"/>
    </row>
    <row r="1492" ht="12.75">
      <c r="I1492" s="256"/>
    </row>
    <row r="1493" ht="12.75">
      <c r="I1493" s="256"/>
    </row>
    <row r="1494" ht="12.75">
      <c r="I1494" s="256"/>
    </row>
    <row r="1495" ht="12.75">
      <c r="I1495" s="256"/>
    </row>
    <row r="1496" ht="12.75">
      <c r="I1496" s="256"/>
    </row>
    <row r="1497" ht="12.75">
      <c r="I1497" s="256"/>
    </row>
    <row r="1498" ht="12.75">
      <c r="I1498" s="256"/>
    </row>
    <row r="1499" ht="12.75">
      <c r="I1499" s="256"/>
    </row>
    <row r="1500" ht="12.75">
      <c r="I1500" s="256"/>
    </row>
    <row r="1501" ht="12.75">
      <c r="I1501" s="256"/>
    </row>
    <row r="1502" ht="12.75">
      <c r="I1502" s="256"/>
    </row>
    <row r="1503" ht="12.75">
      <c r="I1503" s="256"/>
    </row>
    <row r="1504" ht="12.75">
      <c r="I1504" s="256"/>
    </row>
    <row r="1505" ht="12.75">
      <c r="I1505" s="256"/>
    </row>
    <row r="1506" ht="12.75">
      <c r="I1506" s="256"/>
    </row>
    <row r="1507" ht="12.75">
      <c r="I1507" s="256"/>
    </row>
    <row r="1508" ht="12.75">
      <c r="I1508" s="256"/>
    </row>
    <row r="1509" ht="12.75">
      <c r="I1509" s="256"/>
    </row>
    <row r="1510" ht="12.75">
      <c r="I1510" s="256"/>
    </row>
    <row r="1511" ht="12.75">
      <c r="I1511" s="256"/>
    </row>
    <row r="1512" ht="12.75">
      <c r="I1512" s="256"/>
    </row>
    <row r="1513" ht="12.75">
      <c r="I1513" s="256"/>
    </row>
    <row r="1514" ht="12.75">
      <c r="I1514" s="256"/>
    </row>
    <row r="1515" ht="12.75">
      <c r="I1515" s="256"/>
    </row>
    <row r="1516" ht="12.75">
      <c r="I1516" s="256"/>
    </row>
    <row r="1517" ht="12.75">
      <c r="I1517" s="256"/>
    </row>
    <row r="1518" ht="12.75">
      <c r="I1518" s="256"/>
    </row>
    <row r="1519" ht="12.75">
      <c r="I1519" s="256"/>
    </row>
    <row r="1520" ht="12.75">
      <c r="I1520" s="256"/>
    </row>
    <row r="1521" ht="12.75">
      <c r="I1521" s="256"/>
    </row>
    <row r="1522" ht="12.75">
      <c r="I1522" s="256"/>
    </row>
    <row r="1523" ht="12.75">
      <c r="I1523" s="256"/>
    </row>
    <row r="1524" ht="12.75">
      <c r="I1524" s="256"/>
    </row>
    <row r="1525" ht="12.75">
      <c r="I1525" s="256"/>
    </row>
    <row r="1526" ht="12.75">
      <c r="I1526" s="256"/>
    </row>
    <row r="1527" ht="12.75">
      <c r="I1527" s="256"/>
    </row>
    <row r="1528" ht="12.75">
      <c r="I1528" s="256"/>
    </row>
    <row r="1529" ht="12.75">
      <c r="I1529" s="256"/>
    </row>
    <row r="1530" ht="12.75">
      <c r="I1530" s="256"/>
    </row>
    <row r="1531" ht="12.75">
      <c r="I1531" s="256"/>
    </row>
    <row r="1532" ht="12.75">
      <c r="I1532" s="256"/>
    </row>
    <row r="1533" ht="12.75">
      <c r="I1533" s="256"/>
    </row>
    <row r="1534" ht="12.75">
      <c r="I1534" s="256"/>
    </row>
    <row r="1535" ht="12.75">
      <c r="I1535" s="256"/>
    </row>
    <row r="1536" ht="12.75">
      <c r="I1536" s="256"/>
    </row>
    <row r="1537" ht="12.75">
      <c r="I1537" s="256"/>
    </row>
    <row r="1538" ht="12.75">
      <c r="I1538" s="256"/>
    </row>
    <row r="1539" ht="12.75">
      <c r="I1539" s="256"/>
    </row>
    <row r="1540" ht="12.75">
      <c r="I1540" s="256"/>
    </row>
    <row r="1541" ht="12.75">
      <c r="I1541" s="256"/>
    </row>
    <row r="1542" ht="12.75">
      <c r="I1542" s="256"/>
    </row>
    <row r="1543" ht="12.75">
      <c r="I1543" s="256"/>
    </row>
    <row r="1544" ht="12.75">
      <c r="I1544" s="256"/>
    </row>
    <row r="1545" ht="12.75">
      <c r="I1545" s="256"/>
    </row>
    <row r="1546" ht="12.75">
      <c r="I1546" s="256"/>
    </row>
    <row r="1547" ht="12.75">
      <c r="I1547" s="256"/>
    </row>
    <row r="1548" ht="12.75">
      <c r="I1548" s="256"/>
    </row>
    <row r="1549" ht="12.75">
      <c r="I1549" s="256"/>
    </row>
    <row r="1550" ht="12.75">
      <c r="I1550" s="256"/>
    </row>
    <row r="1551" ht="12.75">
      <c r="I1551" s="256"/>
    </row>
    <row r="1552" ht="12.75">
      <c r="I1552" s="256"/>
    </row>
    <row r="1553" ht="12.75">
      <c r="I1553" s="256"/>
    </row>
    <row r="1554" ht="12.75">
      <c r="I1554" s="256"/>
    </row>
    <row r="1555" ht="12.75">
      <c r="I1555" s="256"/>
    </row>
    <row r="1556" ht="12.75">
      <c r="I1556" s="256"/>
    </row>
    <row r="1557" ht="12.75">
      <c r="I1557" s="256"/>
    </row>
    <row r="1558" ht="12.75">
      <c r="I1558" s="256"/>
    </row>
    <row r="1559" ht="12.75">
      <c r="I1559" s="256"/>
    </row>
    <row r="1560" ht="12.75">
      <c r="I1560" s="256"/>
    </row>
    <row r="1561" ht="12.75">
      <c r="I1561" s="256"/>
    </row>
    <row r="1562" ht="12.75">
      <c r="I1562" s="256"/>
    </row>
    <row r="1563" ht="12.75">
      <c r="I1563" s="256"/>
    </row>
    <row r="1564" ht="12.75">
      <c r="I1564" s="256"/>
    </row>
    <row r="1565" ht="12.75">
      <c r="I1565" s="256"/>
    </row>
    <row r="1566" ht="12.75">
      <c r="I1566" s="256"/>
    </row>
    <row r="1567" ht="12.75">
      <c r="I1567" s="256"/>
    </row>
    <row r="1568" ht="12.75">
      <c r="I1568" s="256"/>
    </row>
    <row r="1569" ht="12.75">
      <c r="I1569" s="256"/>
    </row>
    <row r="1570" ht="12.75">
      <c r="I1570" s="256"/>
    </row>
    <row r="1571" ht="12.75">
      <c r="I1571" s="256"/>
    </row>
    <row r="1572" ht="12.75">
      <c r="I1572" s="256"/>
    </row>
    <row r="1573" ht="12.75">
      <c r="I1573" s="256"/>
    </row>
    <row r="1574" ht="12.75">
      <c r="I1574" s="256"/>
    </row>
    <row r="1575" ht="12.75">
      <c r="I1575" s="256"/>
    </row>
    <row r="1576" ht="12.75">
      <c r="I1576" s="256"/>
    </row>
    <row r="1577" ht="12.75">
      <c r="I1577" s="256"/>
    </row>
    <row r="1578" ht="12.75">
      <c r="I1578" s="256"/>
    </row>
    <row r="1579" ht="12.75">
      <c r="I1579" s="256"/>
    </row>
    <row r="1580" ht="12.75">
      <c r="I1580" s="256"/>
    </row>
    <row r="1581" ht="12.75">
      <c r="I1581" s="256"/>
    </row>
    <row r="1582" ht="12.75">
      <c r="I1582" s="256"/>
    </row>
    <row r="1583" ht="12.75">
      <c r="I1583" s="256"/>
    </row>
    <row r="1584" ht="12.75">
      <c r="I1584" s="256"/>
    </row>
    <row r="1585" ht="12.75">
      <c r="I1585" s="256"/>
    </row>
    <row r="1586" ht="12.75">
      <c r="I1586" s="256"/>
    </row>
    <row r="1587" ht="12.75">
      <c r="I1587" s="256"/>
    </row>
    <row r="1588" ht="12.75">
      <c r="I1588" s="256"/>
    </row>
    <row r="1589" ht="12.75">
      <c r="I1589" s="256"/>
    </row>
    <row r="1590" ht="12.75">
      <c r="I1590" s="256"/>
    </row>
    <row r="1591" ht="12.75">
      <c r="I1591" s="256"/>
    </row>
    <row r="1592" ht="12.75">
      <c r="I1592" s="256"/>
    </row>
    <row r="1593" ht="12.75">
      <c r="I1593" s="256"/>
    </row>
    <row r="1594" ht="12.75">
      <c r="I1594" s="256"/>
    </row>
    <row r="1595" ht="12.75">
      <c r="I1595" s="256"/>
    </row>
    <row r="1596" ht="12.75">
      <c r="I1596" s="256"/>
    </row>
    <row r="1597" ht="12.75">
      <c r="I1597" s="256"/>
    </row>
    <row r="1598" ht="12.75">
      <c r="I1598" s="256"/>
    </row>
    <row r="1599" ht="12.75">
      <c r="I1599" s="256"/>
    </row>
    <row r="1600" ht="12.75">
      <c r="I1600" s="256"/>
    </row>
    <row r="1601" ht="12.75">
      <c r="I1601" s="256"/>
    </row>
    <row r="1602" ht="12.75">
      <c r="I1602" s="256"/>
    </row>
    <row r="1603" ht="12.75">
      <c r="I1603" s="256"/>
    </row>
    <row r="1604" ht="12.75">
      <c r="I1604" s="256"/>
    </row>
    <row r="1605" ht="12.75">
      <c r="I1605" s="256"/>
    </row>
    <row r="1606" ht="12.75">
      <c r="I1606" s="256"/>
    </row>
    <row r="1607" ht="12.75">
      <c r="I1607" s="256"/>
    </row>
    <row r="1608" ht="12.75">
      <c r="I1608" s="256"/>
    </row>
    <row r="1609" ht="12.75">
      <c r="I1609" s="256"/>
    </row>
    <row r="1610" ht="12.75">
      <c r="I1610" s="256"/>
    </row>
    <row r="1611" ht="12.75">
      <c r="I1611" s="256"/>
    </row>
    <row r="1612" ht="12.75">
      <c r="I1612" s="256"/>
    </row>
    <row r="1613" ht="12.75">
      <c r="I1613" s="256"/>
    </row>
    <row r="1614" ht="12.75">
      <c r="I1614" s="256"/>
    </row>
    <row r="1615" ht="12.75">
      <c r="I1615" s="256"/>
    </row>
    <row r="1616" ht="12.75">
      <c r="I1616" s="256"/>
    </row>
    <row r="1617" ht="12.75">
      <c r="I1617" s="256"/>
    </row>
    <row r="1618" ht="12.75">
      <c r="I1618" s="256"/>
    </row>
    <row r="1619" ht="12.75">
      <c r="I1619" s="256"/>
    </row>
    <row r="1620" ht="12.75">
      <c r="I1620" s="256"/>
    </row>
    <row r="1621" ht="12.75">
      <c r="I1621" s="256"/>
    </row>
    <row r="1622" ht="12.75">
      <c r="I1622" s="256"/>
    </row>
    <row r="1623" ht="12.75">
      <c r="I1623" s="256"/>
    </row>
    <row r="1624" ht="12.75">
      <c r="I1624" s="256"/>
    </row>
    <row r="1625" ht="12.75">
      <c r="I1625" s="256"/>
    </row>
    <row r="1626" ht="12.75">
      <c r="I1626" s="256"/>
    </row>
    <row r="1627" ht="12.75">
      <c r="I1627" s="256"/>
    </row>
    <row r="1628" ht="12.75">
      <c r="I1628" s="256"/>
    </row>
    <row r="1629" ht="12.75">
      <c r="I1629" s="256"/>
    </row>
    <row r="1630" ht="12.75">
      <c r="I1630" s="256"/>
    </row>
    <row r="1631" ht="12.75">
      <c r="I1631" s="256"/>
    </row>
    <row r="1632" ht="12.75">
      <c r="I1632" s="256"/>
    </row>
    <row r="1633" ht="12.75">
      <c r="I1633" s="256"/>
    </row>
    <row r="1634" ht="12.75">
      <c r="I1634" s="256"/>
    </row>
    <row r="1635" ht="12.75">
      <c r="I1635" s="256"/>
    </row>
    <row r="1636" ht="12.75">
      <c r="I1636" s="256"/>
    </row>
    <row r="1637" ht="12.75">
      <c r="I1637" s="256"/>
    </row>
    <row r="1638" ht="12.75">
      <c r="I1638" s="256"/>
    </row>
    <row r="1639" ht="12.75">
      <c r="I1639" s="256"/>
    </row>
    <row r="1640" ht="12.75">
      <c r="I1640" s="256"/>
    </row>
    <row r="1641" ht="12.75">
      <c r="I1641" s="256"/>
    </row>
    <row r="1642" ht="12.75">
      <c r="I1642" s="256"/>
    </row>
    <row r="1643" ht="12.75">
      <c r="I1643" s="256"/>
    </row>
    <row r="1644" ht="12.75">
      <c r="I1644" s="256"/>
    </row>
    <row r="1645" ht="12.75">
      <c r="I1645" s="256"/>
    </row>
    <row r="1646" ht="12.75">
      <c r="I1646" s="256"/>
    </row>
    <row r="1647" ht="12.75">
      <c r="I1647" s="256"/>
    </row>
    <row r="1648" ht="12.75">
      <c r="I1648" s="256"/>
    </row>
    <row r="1649" ht="12.75">
      <c r="I1649" s="256"/>
    </row>
    <row r="1650" ht="12.75">
      <c r="I1650" s="256"/>
    </row>
    <row r="1651" ht="12.75">
      <c r="I1651" s="256"/>
    </row>
    <row r="1652" ht="12.75">
      <c r="I1652" s="256"/>
    </row>
    <row r="1653" ht="12.75">
      <c r="I1653" s="256"/>
    </row>
    <row r="1654" ht="12.75">
      <c r="I1654" s="256"/>
    </row>
    <row r="1655" ht="12.75">
      <c r="I1655" s="256"/>
    </row>
    <row r="1656" ht="12.75">
      <c r="I1656" s="256"/>
    </row>
    <row r="1657" ht="12.75">
      <c r="I1657" s="256"/>
    </row>
    <row r="1658" ht="12.75">
      <c r="I1658" s="256"/>
    </row>
    <row r="1659" ht="12.75">
      <c r="I1659" s="256"/>
    </row>
    <row r="1660" ht="12.75">
      <c r="I1660" s="256"/>
    </row>
    <row r="1661" ht="12.75">
      <c r="I1661" s="256"/>
    </row>
    <row r="1662" ht="12.75">
      <c r="I1662" s="256"/>
    </row>
    <row r="1663" ht="12.75">
      <c r="I1663" s="256"/>
    </row>
    <row r="1664" ht="12.75">
      <c r="I1664" s="256"/>
    </row>
    <row r="1665" ht="12.75">
      <c r="I1665" s="256"/>
    </row>
    <row r="1666" ht="12.75">
      <c r="I1666" s="256"/>
    </row>
    <row r="1667" ht="12.75">
      <c r="I1667" s="256"/>
    </row>
    <row r="1668" ht="12.75">
      <c r="I1668" s="256"/>
    </row>
    <row r="1669" ht="12.75">
      <c r="I1669" s="256"/>
    </row>
    <row r="1670" ht="12.75">
      <c r="I1670" s="256"/>
    </row>
    <row r="1671" ht="12.75">
      <c r="I1671" s="256"/>
    </row>
    <row r="1672" ht="12.75">
      <c r="I1672" s="256"/>
    </row>
    <row r="1673" ht="12.75">
      <c r="I1673" s="256"/>
    </row>
    <row r="1674" ht="12.75">
      <c r="I1674" s="256"/>
    </row>
    <row r="1675" ht="12.75">
      <c r="I1675" s="256"/>
    </row>
    <row r="1676" ht="12.75">
      <c r="I1676" s="256"/>
    </row>
    <row r="1677" ht="12.75">
      <c r="I1677" s="256"/>
    </row>
    <row r="1678" ht="12.75">
      <c r="I1678" s="256"/>
    </row>
    <row r="1679" ht="12.75">
      <c r="I1679" s="256"/>
    </row>
    <row r="1680" ht="12.75">
      <c r="I1680" s="256"/>
    </row>
    <row r="1681" ht="12.75">
      <c r="I1681" s="256"/>
    </row>
    <row r="1682" ht="12.75">
      <c r="I1682" s="256"/>
    </row>
    <row r="1683" ht="12.75">
      <c r="I1683" s="256"/>
    </row>
    <row r="1684" ht="12.75">
      <c r="I1684" s="256"/>
    </row>
    <row r="1685" ht="12.75">
      <c r="I1685" s="256"/>
    </row>
    <row r="1686" ht="12.75">
      <c r="I1686" s="256"/>
    </row>
    <row r="1687" ht="12.75">
      <c r="I1687" s="256"/>
    </row>
    <row r="1688" ht="12.75">
      <c r="I1688" s="256"/>
    </row>
    <row r="1689" ht="12.75">
      <c r="I1689" s="256"/>
    </row>
    <row r="1690" ht="12.75">
      <c r="I1690" s="256"/>
    </row>
    <row r="1691" ht="12.75">
      <c r="I1691" s="256"/>
    </row>
    <row r="1692" ht="12.75">
      <c r="I1692" s="256"/>
    </row>
    <row r="1693" ht="12.75">
      <c r="I1693" s="256"/>
    </row>
    <row r="1694" ht="12.75">
      <c r="I1694" s="256"/>
    </row>
    <row r="1695" ht="12.75">
      <c r="I1695" s="256"/>
    </row>
    <row r="1696" ht="12.75">
      <c r="I1696" s="256"/>
    </row>
    <row r="1697" ht="12.75">
      <c r="I1697" s="256"/>
    </row>
    <row r="1698" ht="12.75">
      <c r="I1698" s="256"/>
    </row>
    <row r="1699" ht="12.75">
      <c r="I1699" s="256"/>
    </row>
    <row r="1700" ht="12.75">
      <c r="I1700" s="256"/>
    </row>
    <row r="1701" ht="12.75">
      <c r="I1701" s="256"/>
    </row>
    <row r="1702" ht="12.75">
      <c r="I1702" s="256"/>
    </row>
    <row r="1703" ht="12.75">
      <c r="I1703" s="256"/>
    </row>
    <row r="1704" ht="12.75">
      <c r="I1704" s="256"/>
    </row>
    <row r="1705" ht="12.75">
      <c r="I1705" s="256"/>
    </row>
    <row r="1706" ht="12.75">
      <c r="I1706" s="256"/>
    </row>
    <row r="1707" ht="12.75">
      <c r="I1707" s="256"/>
    </row>
    <row r="1708" ht="12.75">
      <c r="I1708" s="256"/>
    </row>
    <row r="1709" ht="12.75">
      <c r="I1709" s="256"/>
    </row>
    <row r="1710" ht="12.75">
      <c r="I1710" s="256"/>
    </row>
    <row r="1711" ht="12.75">
      <c r="I1711" s="256"/>
    </row>
    <row r="1712" ht="12.75">
      <c r="I1712" s="256"/>
    </row>
    <row r="1713" ht="12.75">
      <c r="I1713" s="256"/>
    </row>
    <row r="1714" ht="12.75">
      <c r="I1714" s="256"/>
    </row>
    <row r="1715" ht="12.75">
      <c r="I1715" s="256"/>
    </row>
    <row r="1716" ht="12.75">
      <c r="I1716" s="256"/>
    </row>
    <row r="1717" ht="12.75">
      <c r="I1717" s="256"/>
    </row>
    <row r="1718" ht="12.75">
      <c r="I1718" s="256"/>
    </row>
    <row r="1719" ht="12.75">
      <c r="I1719" s="256"/>
    </row>
    <row r="1720" ht="12.75">
      <c r="I1720" s="256"/>
    </row>
    <row r="1721" ht="12.75">
      <c r="I1721" s="256"/>
    </row>
    <row r="1722" ht="12.75">
      <c r="I1722" s="256"/>
    </row>
    <row r="1723" ht="12.75">
      <c r="I1723" s="256"/>
    </row>
    <row r="1724" ht="12.75">
      <c r="I1724" s="256"/>
    </row>
    <row r="1725" ht="12.75">
      <c r="I1725" s="256"/>
    </row>
    <row r="1726" ht="12.75">
      <c r="I1726" s="256"/>
    </row>
    <row r="1727" ht="12.75">
      <c r="I1727" s="256"/>
    </row>
    <row r="1728" ht="12.75">
      <c r="I1728" s="256"/>
    </row>
    <row r="1729" ht="12.75">
      <c r="I1729" s="256"/>
    </row>
    <row r="1730" ht="12.75">
      <c r="I1730" s="256"/>
    </row>
    <row r="1731" ht="12.75">
      <c r="I1731" s="256"/>
    </row>
    <row r="1732" ht="12.75">
      <c r="I1732" s="256"/>
    </row>
    <row r="1733" ht="12.75">
      <c r="I1733" s="256"/>
    </row>
    <row r="1734" ht="12.75">
      <c r="I1734" s="256"/>
    </row>
    <row r="1735" ht="12.75">
      <c r="I1735" s="256"/>
    </row>
    <row r="1736" ht="12.75">
      <c r="I1736" s="256"/>
    </row>
    <row r="1737" ht="12.75">
      <c r="I1737" s="256"/>
    </row>
    <row r="1738" ht="12.75">
      <c r="I1738" s="256"/>
    </row>
    <row r="1739" ht="12.75">
      <c r="I1739" s="256"/>
    </row>
    <row r="1740" ht="12.75">
      <c r="I1740" s="256"/>
    </row>
    <row r="1741" ht="12.75">
      <c r="I1741" s="256"/>
    </row>
    <row r="1742" ht="12.75">
      <c r="I1742" s="256"/>
    </row>
    <row r="1743" ht="12.75">
      <c r="I1743" s="256"/>
    </row>
    <row r="1744" ht="12.75">
      <c r="I1744" s="256"/>
    </row>
    <row r="1745" ht="12.75">
      <c r="I1745" s="256"/>
    </row>
    <row r="1746" ht="12.75">
      <c r="I1746" s="256"/>
    </row>
    <row r="1747" ht="12.75">
      <c r="I1747" s="256"/>
    </row>
    <row r="1748" ht="12.75">
      <c r="I1748" s="256"/>
    </row>
    <row r="1749" ht="12.75">
      <c r="I1749" s="256"/>
    </row>
    <row r="1750" ht="12.75">
      <c r="I1750" s="256"/>
    </row>
    <row r="1751" ht="12.75">
      <c r="I1751" s="256"/>
    </row>
    <row r="1752" ht="12.75">
      <c r="I1752" s="256"/>
    </row>
    <row r="1753" ht="12.75">
      <c r="I1753" s="256"/>
    </row>
    <row r="1754" ht="12.75">
      <c r="I1754" s="256"/>
    </row>
    <row r="1755" ht="12.75">
      <c r="I1755" s="256"/>
    </row>
    <row r="1756" ht="12.75">
      <c r="I1756" s="256"/>
    </row>
    <row r="1757" ht="12.75">
      <c r="I1757" s="256"/>
    </row>
    <row r="1758" ht="12.75">
      <c r="I1758" s="256"/>
    </row>
    <row r="1759" ht="12.75">
      <c r="I1759" s="256"/>
    </row>
    <row r="1760" ht="12.75">
      <c r="I1760" s="256"/>
    </row>
    <row r="1761" ht="12.75">
      <c r="I1761" s="256"/>
    </row>
    <row r="1762" ht="12.75">
      <c r="I1762" s="256"/>
    </row>
    <row r="1763" ht="12.75">
      <c r="I1763" s="256"/>
    </row>
    <row r="1764" ht="12.75">
      <c r="I1764" s="256"/>
    </row>
    <row r="1765" ht="12.75">
      <c r="I1765" s="256"/>
    </row>
    <row r="1766" ht="12.75">
      <c r="I1766" s="256"/>
    </row>
    <row r="1767" ht="12.75">
      <c r="I1767" s="256"/>
    </row>
    <row r="1768" ht="12.75">
      <c r="I1768" s="256"/>
    </row>
    <row r="1769" ht="12.75">
      <c r="I1769" s="256"/>
    </row>
    <row r="1770" ht="12.75">
      <c r="I1770" s="256"/>
    </row>
    <row r="1771" ht="12.75">
      <c r="I1771" s="256"/>
    </row>
    <row r="1772" ht="12.75">
      <c r="I1772" s="256"/>
    </row>
    <row r="1773" ht="12.75">
      <c r="I1773" s="256"/>
    </row>
    <row r="1774" ht="12.75">
      <c r="I1774" s="256"/>
    </row>
    <row r="1775" ht="12.75">
      <c r="I1775" s="256"/>
    </row>
    <row r="1776" ht="12.75">
      <c r="I1776" s="256"/>
    </row>
    <row r="1777" ht="12.75">
      <c r="I1777" s="256"/>
    </row>
    <row r="1778" ht="12.75">
      <c r="I1778" s="256"/>
    </row>
    <row r="1779" ht="12.75">
      <c r="I1779" s="256"/>
    </row>
    <row r="1780" ht="12.75">
      <c r="I1780" s="256"/>
    </row>
    <row r="1781" ht="12.75">
      <c r="I1781" s="256"/>
    </row>
    <row r="1782" ht="12.75">
      <c r="I1782" s="256"/>
    </row>
    <row r="1783" ht="12.75">
      <c r="I1783" s="256"/>
    </row>
    <row r="1784" ht="12.75">
      <c r="I1784" s="256"/>
    </row>
    <row r="1785" ht="12.75">
      <c r="I1785" s="256"/>
    </row>
    <row r="1786" ht="12.75">
      <c r="I1786" s="256"/>
    </row>
    <row r="1787" ht="12.75">
      <c r="I1787" s="256"/>
    </row>
    <row r="1788" ht="12.75">
      <c r="I1788" s="256"/>
    </row>
    <row r="1789" ht="12.75">
      <c r="I1789" s="256"/>
    </row>
    <row r="1790" ht="12.75">
      <c r="I1790" s="256"/>
    </row>
    <row r="1791" ht="12.75">
      <c r="I1791" s="256"/>
    </row>
    <row r="1792" ht="12.75">
      <c r="I1792" s="256"/>
    </row>
    <row r="1793" ht="12.75">
      <c r="I1793" s="256"/>
    </row>
    <row r="1794" ht="12.75">
      <c r="I1794" s="256"/>
    </row>
    <row r="1795" ht="12.75">
      <c r="I1795" s="256"/>
    </row>
    <row r="1796" ht="12.75">
      <c r="I1796" s="256"/>
    </row>
    <row r="1797" ht="12.75">
      <c r="I1797" s="256"/>
    </row>
    <row r="1798" ht="12.75">
      <c r="I1798" s="256"/>
    </row>
    <row r="1799" ht="12.75">
      <c r="I1799" s="256"/>
    </row>
    <row r="1800" ht="12.75">
      <c r="I1800" s="256"/>
    </row>
    <row r="1801" ht="12.75">
      <c r="I1801" s="256"/>
    </row>
    <row r="1802" ht="12.75">
      <c r="I1802" s="256"/>
    </row>
    <row r="1803" ht="12.75">
      <c r="I1803" s="256"/>
    </row>
    <row r="1804" ht="12.75">
      <c r="I1804" s="256"/>
    </row>
    <row r="1805" ht="12.75">
      <c r="I1805" s="256"/>
    </row>
    <row r="1806" ht="12.75">
      <c r="I1806" s="256"/>
    </row>
    <row r="1807" ht="12.75">
      <c r="I1807" s="256"/>
    </row>
    <row r="1808" ht="12.75">
      <c r="I1808" s="256"/>
    </row>
    <row r="1809" ht="12.75">
      <c r="I1809" s="256"/>
    </row>
    <row r="1810" ht="12.75">
      <c r="I1810" s="256"/>
    </row>
    <row r="1811" ht="12.75">
      <c r="I1811" s="256"/>
    </row>
    <row r="1812" ht="12.75">
      <c r="I1812" s="256"/>
    </row>
    <row r="1813" ht="12.75">
      <c r="I1813" s="256"/>
    </row>
    <row r="1814" ht="12.75">
      <c r="I1814" s="256"/>
    </row>
    <row r="1815" ht="12.75">
      <c r="I1815" s="256"/>
    </row>
    <row r="1816" ht="12.75">
      <c r="I1816" s="256"/>
    </row>
    <row r="1817" ht="12.75">
      <c r="I1817" s="256"/>
    </row>
    <row r="1818" ht="12.75">
      <c r="I1818" s="256"/>
    </row>
    <row r="1819" ht="12.75">
      <c r="I1819" s="256"/>
    </row>
    <row r="1820" ht="12.75">
      <c r="I1820" s="256"/>
    </row>
    <row r="1821" ht="12.75">
      <c r="I1821" s="256"/>
    </row>
    <row r="1822" ht="12.75">
      <c r="I1822" s="256"/>
    </row>
    <row r="1823" ht="12.75">
      <c r="I1823" s="256"/>
    </row>
    <row r="1824" ht="12.75">
      <c r="I1824" s="256"/>
    </row>
    <row r="1825" ht="12.75">
      <c r="I1825" s="256"/>
    </row>
    <row r="1826" ht="12.75">
      <c r="I1826" s="256"/>
    </row>
    <row r="1827" ht="12.75">
      <c r="I1827" s="256"/>
    </row>
    <row r="1828" ht="12.75">
      <c r="I1828" s="256"/>
    </row>
    <row r="1829" ht="12.75">
      <c r="I1829" s="256"/>
    </row>
    <row r="1830" ht="12.75">
      <c r="I1830" s="256"/>
    </row>
    <row r="1831" ht="12.75">
      <c r="I1831" s="256"/>
    </row>
    <row r="1832" ht="12.75">
      <c r="I1832" s="256"/>
    </row>
    <row r="1833" ht="12.75">
      <c r="I1833" s="256"/>
    </row>
    <row r="1834" ht="12.75">
      <c r="I1834" s="256"/>
    </row>
    <row r="1835" ht="12.75">
      <c r="I1835" s="256"/>
    </row>
    <row r="1836" ht="12.75">
      <c r="I1836" s="256"/>
    </row>
    <row r="1837" ht="12.75">
      <c r="I1837" s="256"/>
    </row>
    <row r="1838" ht="12.75">
      <c r="I1838" s="256"/>
    </row>
    <row r="1839" ht="12.75">
      <c r="I1839" s="256"/>
    </row>
    <row r="1840" ht="12.75">
      <c r="I1840" s="256"/>
    </row>
    <row r="1841" ht="12.75">
      <c r="I1841" s="256"/>
    </row>
    <row r="1842" ht="12.75">
      <c r="I1842" s="256"/>
    </row>
    <row r="1843" ht="12.75">
      <c r="I1843" s="256"/>
    </row>
    <row r="1844" ht="12.75">
      <c r="I1844" s="256"/>
    </row>
    <row r="1845" ht="12.75">
      <c r="I1845" s="256"/>
    </row>
    <row r="1846" ht="12.75">
      <c r="I1846" s="256"/>
    </row>
    <row r="1847" ht="12.75">
      <c r="I1847" s="256"/>
    </row>
    <row r="1848" ht="12.75">
      <c r="I1848" s="256"/>
    </row>
    <row r="1849" ht="12.75">
      <c r="I1849" s="256"/>
    </row>
    <row r="1850" ht="12.75">
      <c r="I1850" s="256"/>
    </row>
    <row r="1851" ht="12.75">
      <c r="I1851" s="256"/>
    </row>
    <row r="1852" ht="12.75">
      <c r="I1852" s="256"/>
    </row>
    <row r="1853" ht="12.75">
      <c r="I1853" s="256"/>
    </row>
    <row r="1854" ht="12.75">
      <c r="I1854" s="256"/>
    </row>
    <row r="1855" ht="12.75">
      <c r="I1855" s="256"/>
    </row>
    <row r="1856" ht="12.75">
      <c r="I1856" s="256"/>
    </row>
    <row r="1857" ht="12.75">
      <c r="I1857" s="256"/>
    </row>
    <row r="1858" ht="12.75">
      <c r="I1858" s="256"/>
    </row>
    <row r="1859" ht="12.75">
      <c r="I1859" s="256"/>
    </row>
    <row r="1860" ht="12.75">
      <c r="I1860" s="256"/>
    </row>
    <row r="1861" ht="12.75">
      <c r="I1861" s="256"/>
    </row>
    <row r="1862" ht="12.75">
      <c r="I1862" s="256"/>
    </row>
    <row r="1863" ht="12.75">
      <c r="I1863" s="256"/>
    </row>
    <row r="1864" ht="12.75">
      <c r="I1864" s="256"/>
    </row>
    <row r="1865" ht="12.75">
      <c r="I1865" s="256"/>
    </row>
    <row r="1866" ht="12.75">
      <c r="I1866" s="256"/>
    </row>
    <row r="1867" ht="12.75">
      <c r="I1867" s="256"/>
    </row>
    <row r="1868" ht="12.75">
      <c r="I1868" s="256"/>
    </row>
    <row r="1869" ht="12.75">
      <c r="I1869" s="256"/>
    </row>
    <row r="1870" ht="12.75">
      <c r="I1870" s="256"/>
    </row>
    <row r="1871" ht="12.75">
      <c r="I1871" s="256"/>
    </row>
    <row r="1872" ht="12.75">
      <c r="I1872" s="256"/>
    </row>
    <row r="1873" ht="12.75">
      <c r="I1873" s="256"/>
    </row>
    <row r="1874" ht="12.75">
      <c r="I1874" s="256"/>
    </row>
    <row r="1875" ht="12.75">
      <c r="I1875" s="256"/>
    </row>
    <row r="1876" ht="12.75">
      <c r="I1876" s="256"/>
    </row>
    <row r="1877" ht="12.75">
      <c r="I1877" s="256"/>
    </row>
    <row r="1878" ht="12.75">
      <c r="I1878" s="256"/>
    </row>
    <row r="1879" ht="12.75">
      <c r="I1879" s="256"/>
    </row>
    <row r="1880" ht="12.75">
      <c r="I1880" s="256"/>
    </row>
    <row r="1881" ht="12.75">
      <c r="I1881" s="256"/>
    </row>
    <row r="1882" ht="12.75">
      <c r="I1882" s="256"/>
    </row>
    <row r="1883" ht="12.75">
      <c r="I1883" s="256"/>
    </row>
    <row r="1884" ht="12.75">
      <c r="I1884" s="256"/>
    </row>
    <row r="1885" ht="12.75">
      <c r="I1885" s="256"/>
    </row>
    <row r="1886" ht="12.75">
      <c r="I1886" s="256"/>
    </row>
    <row r="1887" ht="12.75">
      <c r="I1887" s="256"/>
    </row>
    <row r="1888" ht="12.75">
      <c r="I1888" s="256"/>
    </row>
    <row r="1889" ht="12.75">
      <c r="I1889" s="256"/>
    </row>
    <row r="1890" ht="12.75">
      <c r="I1890" s="256"/>
    </row>
    <row r="1891" ht="12.75">
      <c r="I1891" s="256"/>
    </row>
    <row r="1892" ht="12.75">
      <c r="I1892" s="256"/>
    </row>
    <row r="1893" ht="12.75">
      <c r="I1893" s="256"/>
    </row>
    <row r="1894" ht="12.75">
      <c r="I1894" s="256"/>
    </row>
    <row r="1895" ht="12.75">
      <c r="I1895" s="256"/>
    </row>
    <row r="1896" ht="12.75">
      <c r="I1896" s="256"/>
    </row>
    <row r="1897" ht="12.75">
      <c r="I1897" s="256"/>
    </row>
    <row r="1898" ht="12.75">
      <c r="I1898" s="256"/>
    </row>
    <row r="1899" ht="12.75">
      <c r="I1899" s="256"/>
    </row>
    <row r="1900" ht="12.75">
      <c r="I1900" s="256"/>
    </row>
    <row r="1901" ht="12.75">
      <c r="I1901" s="256"/>
    </row>
    <row r="1902" ht="12.75">
      <c r="I1902" s="256"/>
    </row>
    <row r="1903" ht="12.75">
      <c r="I1903" s="256"/>
    </row>
    <row r="1904" ht="12.75">
      <c r="I1904" s="256"/>
    </row>
    <row r="1905" ht="12.75">
      <c r="I1905" s="256"/>
    </row>
    <row r="1906" ht="12.75">
      <c r="I1906" s="256"/>
    </row>
    <row r="1907" ht="12.75">
      <c r="I1907" s="256"/>
    </row>
    <row r="1908" ht="12.75">
      <c r="I1908" s="256"/>
    </row>
    <row r="1909" ht="12.75">
      <c r="I1909" s="256"/>
    </row>
    <row r="1910" ht="12.75">
      <c r="I1910" s="256"/>
    </row>
    <row r="1911" ht="12.75">
      <c r="I1911" s="256"/>
    </row>
    <row r="1912" ht="12.75">
      <c r="I1912" s="256"/>
    </row>
    <row r="1913" ht="12.75">
      <c r="I1913" s="256"/>
    </row>
    <row r="1914" ht="12.75">
      <c r="I1914" s="256"/>
    </row>
    <row r="1915" ht="12.75">
      <c r="I1915" s="256"/>
    </row>
    <row r="1916" ht="12.75">
      <c r="I1916" s="256"/>
    </row>
    <row r="1917" ht="12.75">
      <c r="I1917" s="256"/>
    </row>
    <row r="1918" ht="12.75">
      <c r="I1918" s="256"/>
    </row>
    <row r="1919" ht="12.75">
      <c r="I1919" s="256"/>
    </row>
    <row r="1920" ht="12.75">
      <c r="I1920" s="256"/>
    </row>
    <row r="1921" ht="12.75">
      <c r="I1921" s="256"/>
    </row>
    <row r="1922" ht="12.75">
      <c r="I1922" s="256"/>
    </row>
    <row r="1923" ht="12.75">
      <c r="I1923" s="256"/>
    </row>
    <row r="1924" ht="12.75">
      <c r="I1924" s="256"/>
    </row>
    <row r="1925" ht="12.75">
      <c r="I1925" s="256"/>
    </row>
    <row r="1926" ht="12.75">
      <c r="I1926" s="256"/>
    </row>
    <row r="1927" ht="12.75">
      <c r="I1927" s="256"/>
    </row>
    <row r="1928" ht="12.75">
      <c r="I1928" s="256"/>
    </row>
    <row r="1929" ht="12.75">
      <c r="I1929" s="256"/>
    </row>
    <row r="1930" ht="12.75">
      <c r="I1930" s="256"/>
    </row>
    <row r="1931" ht="12.75">
      <c r="I1931" s="256"/>
    </row>
    <row r="1932" ht="12.75">
      <c r="I1932" s="256"/>
    </row>
    <row r="1933" ht="12.75">
      <c r="I1933" s="256"/>
    </row>
    <row r="1934" ht="12.75">
      <c r="I1934" s="256"/>
    </row>
    <row r="1935" ht="12.75">
      <c r="I1935" s="256"/>
    </row>
    <row r="1936" ht="12.75">
      <c r="I1936" s="256"/>
    </row>
    <row r="1937" ht="12.75">
      <c r="I1937" s="256"/>
    </row>
    <row r="1938" ht="12.75">
      <c r="I1938" s="256"/>
    </row>
    <row r="1939" ht="12.75">
      <c r="I1939" s="256"/>
    </row>
    <row r="1940" ht="12.75">
      <c r="I1940" s="256"/>
    </row>
    <row r="1941" ht="12.75">
      <c r="I1941" s="256"/>
    </row>
    <row r="1942" ht="12.75">
      <c r="I1942" s="256"/>
    </row>
    <row r="1943" ht="12.75">
      <c r="I1943" s="256"/>
    </row>
    <row r="1944" ht="12.75">
      <c r="I1944" s="256"/>
    </row>
    <row r="1945" ht="12.75">
      <c r="I1945" s="256"/>
    </row>
    <row r="1946" ht="12.75">
      <c r="I1946" s="256"/>
    </row>
    <row r="1947" ht="12.75">
      <c r="I1947" s="256"/>
    </row>
    <row r="1948" ht="12.75">
      <c r="I1948" s="256"/>
    </row>
    <row r="1949" ht="12.75">
      <c r="I1949" s="256"/>
    </row>
    <row r="1950" ht="12.75">
      <c r="I1950" s="256"/>
    </row>
    <row r="1951" ht="12.75">
      <c r="I1951" s="256"/>
    </row>
    <row r="1952" ht="12.75">
      <c r="I1952" s="256"/>
    </row>
    <row r="1953" ht="12.75">
      <c r="I1953" s="256"/>
    </row>
    <row r="1954" ht="12.75">
      <c r="I1954" s="256"/>
    </row>
    <row r="1955" ht="12.75">
      <c r="I1955" s="256"/>
    </row>
    <row r="1956" ht="12.75">
      <c r="I1956" s="256"/>
    </row>
    <row r="1957" ht="12.75">
      <c r="I1957" s="256"/>
    </row>
    <row r="1958" ht="12.75">
      <c r="I1958" s="256"/>
    </row>
    <row r="1959" ht="12.75">
      <c r="I1959" s="256"/>
    </row>
    <row r="1960" ht="12.75">
      <c r="I1960" s="256"/>
    </row>
    <row r="1961" ht="12.75">
      <c r="I1961" s="256"/>
    </row>
    <row r="1962" ht="12.75">
      <c r="I1962" s="256"/>
    </row>
    <row r="1963" ht="12.75">
      <c r="I1963" s="256"/>
    </row>
    <row r="1964" ht="12.75">
      <c r="I1964" s="256"/>
    </row>
    <row r="1965" ht="12.75">
      <c r="I1965" s="256"/>
    </row>
    <row r="1966" ht="12.75">
      <c r="I1966" s="256"/>
    </row>
    <row r="1967" ht="12.75">
      <c r="I1967" s="256"/>
    </row>
    <row r="1968" ht="12.75">
      <c r="I1968" s="256"/>
    </row>
    <row r="1969" ht="12.75">
      <c r="I1969" s="256"/>
    </row>
    <row r="1970" ht="12.75">
      <c r="I1970" s="256"/>
    </row>
    <row r="1971" ht="12.75">
      <c r="I1971" s="256"/>
    </row>
    <row r="1972" ht="12.75">
      <c r="I1972" s="256"/>
    </row>
    <row r="1973" ht="12.75">
      <c r="I1973" s="256"/>
    </row>
    <row r="1974" ht="12.75">
      <c r="I1974" s="256"/>
    </row>
    <row r="1975" ht="12.75">
      <c r="I1975" s="256"/>
    </row>
    <row r="1976" ht="12.75">
      <c r="I1976" s="256"/>
    </row>
    <row r="1977" ht="12.75">
      <c r="I1977" s="256"/>
    </row>
    <row r="1978" ht="12.75">
      <c r="I1978" s="256"/>
    </row>
    <row r="1979" ht="12.75">
      <c r="I1979" s="256"/>
    </row>
    <row r="1980" ht="12.75">
      <c r="I1980" s="256"/>
    </row>
    <row r="1981" ht="12.75">
      <c r="I1981" s="256"/>
    </row>
    <row r="1982" ht="12.75">
      <c r="I1982" s="256"/>
    </row>
    <row r="1983" ht="12.75">
      <c r="I1983" s="256"/>
    </row>
    <row r="1984" ht="12.75">
      <c r="I1984" s="256"/>
    </row>
    <row r="1985" ht="12.75">
      <c r="I1985" s="256"/>
    </row>
    <row r="1986" ht="12.75">
      <c r="I1986" s="256"/>
    </row>
    <row r="1987" ht="12.75">
      <c r="I1987" s="256"/>
    </row>
    <row r="1988" ht="12.75">
      <c r="I1988" s="256"/>
    </row>
    <row r="1989" ht="12.75">
      <c r="I1989" s="256"/>
    </row>
    <row r="1990" ht="12.75">
      <c r="I1990" s="256"/>
    </row>
    <row r="1991" ht="12.75">
      <c r="I1991" s="256"/>
    </row>
    <row r="1992" ht="12.75">
      <c r="I1992" s="256"/>
    </row>
    <row r="1993" ht="12.75">
      <c r="I1993" s="256"/>
    </row>
    <row r="1994" ht="12.75">
      <c r="I1994" s="256"/>
    </row>
    <row r="1995" ht="12.75">
      <c r="I1995" s="256"/>
    </row>
    <row r="1996" ht="12.75">
      <c r="I1996" s="256"/>
    </row>
    <row r="1997" ht="12.75">
      <c r="I1997" s="256"/>
    </row>
    <row r="1998" ht="12.75">
      <c r="I1998" s="256"/>
    </row>
    <row r="1999" ht="12.75">
      <c r="I1999" s="256"/>
    </row>
    <row r="2000" ht="12.75">
      <c r="I2000" s="256"/>
    </row>
    <row r="2001" ht="12.75">
      <c r="I2001" s="256"/>
    </row>
    <row r="2002" ht="12.75">
      <c r="I2002" s="256"/>
    </row>
    <row r="2003" ht="12.75">
      <c r="I2003" s="256"/>
    </row>
    <row r="2004" ht="12.75">
      <c r="I2004" s="256"/>
    </row>
    <row r="2005" ht="12.75">
      <c r="I2005" s="256"/>
    </row>
    <row r="2006" ht="12.75">
      <c r="I2006" s="256"/>
    </row>
    <row r="2007" ht="12.75">
      <c r="I2007" s="256"/>
    </row>
    <row r="2008" ht="12.75">
      <c r="I2008" s="256"/>
    </row>
    <row r="2009" ht="12.75">
      <c r="I2009" s="256"/>
    </row>
    <row r="2010" ht="12.75">
      <c r="I2010" s="256"/>
    </row>
    <row r="2011" ht="12.75">
      <c r="I2011" s="256"/>
    </row>
    <row r="2012" ht="12.75">
      <c r="I2012" s="256"/>
    </row>
    <row r="2013" ht="12.75">
      <c r="I2013" s="256"/>
    </row>
    <row r="2014" ht="12.75">
      <c r="I2014" s="256"/>
    </row>
    <row r="2015" ht="12.75">
      <c r="I2015" s="256"/>
    </row>
    <row r="2016" ht="12.75">
      <c r="I2016" s="256"/>
    </row>
    <row r="2017" ht="12.75">
      <c r="I2017" s="256"/>
    </row>
    <row r="2018" ht="12.75">
      <c r="I2018" s="256"/>
    </row>
    <row r="2019" ht="12.75">
      <c r="I2019" s="256"/>
    </row>
    <row r="2020" ht="12.75">
      <c r="I2020" s="256"/>
    </row>
    <row r="2021" ht="12.75">
      <c r="I2021" s="256"/>
    </row>
    <row r="2022" ht="12.75">
      <c r="I2022" s="256"/>
    </row>
    <row r="2023" ht="12.75">
      <c r="I2023" s="256"/>
    </row>
    <row r="2024" ht="12.75">
      <c r="I2024" s="256"/>
    </row>
    <row r="2025" ht="12.75">
      <c r="I2025" s="256"/>
    </row>
    <row r="2026" ht="12.75">
      <c r="I2026" s="256"/>
    </row>
    <row r="2027" ht="12.75">
      <c r="I2027" s="256"/>
    </row>
    <row r="2028" ht="12.75">
      <c r="I2028" s="256"/>
    </row>
    <row r="2029" ht="12.75">
      <c r="I2029" s="256"/>
    </row>
    <row r="2030" ht="12.75">
      <c r="I2030" s="256"/>
    </row>
    <row r="2031" ht="12.75">
      <c r="I2031" s="256"/>
    </row>
    <row r="2032" ht="12.75">
      <c r="I2032" s="256"/>
    </row>
    <row r="2033" ht="12.75">
      <c r="I2033" s="256"/>
    </row>
    <row r="2034" ht="12.75">
      <c r="I2034" s="256"/>
    </row>
    <row r="2035" ht="12.75">
      <c r="I2035" s="256"/>
    </row>
    <row r="2036" ht="12.75">
      <c r="I2036" s="256"/>
    </row>
    <row r="2037" ht="12.75">
      <c r="I2037" s="256"/>
    </row>
    <row r="2038" ht="12.75">
      <c r="I2038" s="256"/>
    </row>
    <row r="2039" ht="12.75">
      <c r="I2039" s="256"/>
    </row>
    <row r="2040" ht="12.75">
      <c r="I2040" s="256"/>
    </row>
    <row r="2041" ht="12.75">
      <c r="I2041" s="256"/>
    </row>
    <row r="2042" ht="12.75">
      <c r="I2042" s="256"/>
    </row>
    <row r="2043" ht="12.75">
      <c r="I2043" s="256"/>
    </row>
    <row r="2044" ht="12.75">
      <c r="I2044" s="256"/>
    </row>
    <row r="2045" ht="12.75">
      <c r="I2045" s="256"/>
    </row>
    <row r="2046" ht="12.75">
      <c r="I2046" s="256"/>
    </row>
    <row r="2047" ht="12.75">
      <c r="I2047" s="256"/>
    </row>
    <row r="2048" ht="12.75">
      <c r="I2048" s="256"/>
    </row>
    <row r="2049" ht="12.75">
      <c r="I2049" s="256"/>
    </row>
    <row r="2050" ht="12.75">
      <c r="I2050" s="256"/>
    </row>
    <row r="2051" ht="12.75">
      <c r="I2051" s="256"/>
    </row>
    <row r="2052" ht="12.75">
      <c r="I2052" s="256"/>
    </row>
    <row r="2053" ht="12.75">
      <c r="I2053" s="256"/>
    </row>
    <row r="2054" ht="12.75">
      <c r="I2054" s="256"/>
    </row>
    <row r="2055" ht="12.75">
      <c r="I2055" s="256"/>
    </row>
    <row r="2056" ht="12.75">
      <c r="I2056" s="256"/>
    </row>
    <row r="2057" ht="12.75">
      <c r="I2057" s="256"/>
    </row>
    <row r="2058" ht="12.75">
      <c r="I2058" s="256"/>
    </row>
    <row r="2059" ht="12.75">
      <c r="I2059" s="256"/>
    </row>
    <row r="2060" ht="12.75">
      <c r="I2060" s="256"/>
    </row>
    <row r="2061" ht="12.75">
      <c r="I2061" s="256"/>
    </row>
    <row r="2062" ht="12.75">
      <c r="I2062" s="256"/>
    </row>
    <row r="2063" ht="12.75">
      <c r="I2063" s="256"/>
    </row>
    <row r="2064" ht="12.75">
      <c r="I2064" s="256"/>
    </row>
    <row r="2065" ht="12.75">
      <c r="I2065" s="256"/>
    </row>
    <row r="2066" ht="12.75">
      <c r="I2066" s="256"/>
    </row>
    <row r="2067" ht="12.75">
      <c r="I2067" s="256"/>
    </row>
    <row r="2068" ht="12.75">
      <c r="I2068" s="256"/>
    </row>
    <row r="2069" ht="12.75">
      <c r="I2069" s="256"/>
    </row>
    <row r="2070" ht="12.75">
      <c r="I2070" s="256"/>
    </row>
    <row r="2071" ht="12.75">
      <c r="I2071" s="256"/>
    </row>
    <row r="2072" ht="12.75">
      <c r="I2072" s="256"/>
    </row>
    <row r="2073" ht="12.75">
      <c r="I2073" s="256"/>
    </row>
    <row r="2074" ht="12.75">
      <c r="I2074" s="256"/>
    </row>
    <row r="2075" ht="12.75">
      <c r="I2075" s="256"/>
    </row>
    <row r="2076" ht="12.75">
      <c r="I2076" s="256"/>
    </row>
    <row r="2077" ht="12.75">
      <c r="I2077" s="256"/>
    </row>
    <row r="2078" ht="12.75">
      <c r="I2078" s="256"/>
    </row>
    <row r="2079" ht="12.75">
      <c r="I2079" s="256"/>
    </row>
    <row r="2080" ht="12.75">
      <c r="I2080" s="256"/>
    </row>
    <row r="2081" ht="12.75">
      <c r="I2081" s="256"/>
    </row>
    <row r="2082" ht="12.75">
      <c r="I2082" s="256"/>
    </row>
    <row r="2083" ht="12.75">
      <c r="I2083" s="256"/>
    </row>
    <row r="2084" ht="12.75">
      <c r="I2084" s="256"/>
    </row>
    <row r="2085" ht="12.75">
      <c r="I2085" s="256"/>
    </row>
    <row r="2086" ht="12.75">
      <c r="I2086" s="256"/>
    </row>
    <row r="2087" ht="12.75">
      <c r="I2087" s="256"/>
    </row>
    <row r="2088" ht="12.75">
      <c r="I2088" s="256"/>
    </row>
    <row r="2089" ht="12.75">
      <c r="I2089" s="256"/>
    </row>
    <row r="2090" ht="12.75">
      <c r="I2090" s="256"/>
    </row>
    <row r="2091" ht="12.75">
      <c r="I2091" s="256"/>
    </row>
    <row r="2092" ht="12.75">
      <c r="I2092" s="256"/>
    </row>
    <row r="2093" ht="12.75">
      <c r="I2093" s="256"/>
    </row>
    <row r="2094" ht="12.75">
      <c r="I2094" s="256"/>
    </row>
    <row r="2095" ht="12.75">
      <c r="I2095" s="256"/>
    </row>
    <row r="2096" ht="12.75">
      <c r="I2096" s="256"/>
    </row>
    <row r="2097" ht="12.75">
      <c r="I2097" s="256"/>
    </row>
    <row r="2098" ht="12.75">
      <c r="I2098" s="256"/>
    </row>
    <row r="2099" ht="12.75">
      <c r="I2099" s="256"/>
    </row>
    <row r="2100" ht="12.75">
      <c r="I2100" s="256"/>
    </row>
    <row r="2101" ht="12.75">
      <c r="I2101" s="256"/>
    </row>
    <row r="2102" ht="12.75">
      <c r="I2102" s="256"/>
    </row>
    <row r="2103" ht="12.75">
      <c r="I2103" s="256"/>
    </row>
    <row r="2104" ht="12.75">
      <c r="I2104" s="256"/>
    </row>
    <row r="2105" ht="12.75">
      <c r="I2105" s="256"/>
    </row>
    <row r="2106" ht="12.75">
      <c r="I2106" s="256"/>
    </row>
    <row r="2107" ht="12.75">
      <c r="I2107" s="256"/>
    </row>
    <row r="2108" ht="12.75">
      <c r="I2108" s="256"/>
    </row>
    <row r="2109" ht="12.75">
      <c r="I2109" s="256"/>
    </row>
    <row r="2110" ht="12.75">
      <c r="I2110" s="256"/>
    </row>
    <row r="2111" ht="12.75">
      <c r="I2111" s="256"/>
    </row>
    <row r="2112" ht="12.75">
      <c r="I2112" s="256"/>
    </row>
    <row r="2113" ht="12.75">
      <c r="I2113" s="256"/>
    </row>
    <row r="2114" ht="12.75">
      <c r="I2114" s="256"/>
    </row>
    <row r="2115" ht="12.75">
      <c r="I2115" s="256"/>
    </row>
    <row r="2116" ht="12.75">
      <c r="I2116" s="256"/>
    </row>
    <row r="2117" ht="12.75">
      <c r="I2117" s="256"/>
    </row>
    <row r="2118" ht="12.75">
      <c r="I2118" s="256"/>
    </row>
    <row r="2119" ht="12.75">
      <c r="I2119" s="256"/>
    </row>
    <row r="2120" ht="12.75">
      <c r="I2120" s="256"/>
    </row>
    <row r="2121" ht="12.75">
      <c r="I2121" s="256"/>
    </row>
    <row r="2122" ht="12.75">
      <c r="I2122" s="256"/>
    </row>
    <row r="2123" ht="12.75">
      <c r="I2123" s="256"/>
    </row>
    <row r="2124" ht="12.75">
      <c r="I2124" s="256"/>
    </row>
    <row r="2125" ht="12.75">
      <c r="I2125" s="256"/>
    </row>
    <row r="2126" ht="12.75">
      <c r="I2126" s="256"/>
    </row>
    <row r="2127" ht="12.75">
      <c r="I2127" s="256"/>
    </row>
    <row r="2128" ht="12.75">
      <c r="I2128" s="256"/>
    </row>
    <row r="2129" ht="12.75">
      <c r="I2129" s="256"/>
    </row>
    <row r="2130" ht="12.75">
      <c r="I2130" s="256"/>
    </row>
    <row r="2131" ht="12.75">
      <c r="I2131" s="256"/>
    </row>
    <row r="2132" ht="12.75">
      <c r="I2132" s="256"/>
    </row>
    <row r="2133" ht="12.75">
      <c r="I2133" s="256"/>
    </row>
    <row r="2134" ht="12.75">
      <c r="I2134" s="256"/>
    </row>
    <row r="2135" ht="12.75">
      <c r="I2135" s="256"/>
    </row>
    <row r="2136" ht="12.75">
      <c r="I2136" s="256"/>
    </row>
    <row r="2137" ht="12.75">
      <c r="I2137" s="256"/>
    </row>
    <row r="2138" ht="12.75">
      <c r="I2138" s="256"/>
    </row>
    <row r="2139" ht="12.75">
      <c r="I2139" s="256"/>
    </row>
    <row r="2140" ht="12.75">
      <c r="I2140" s="256"/>
    </row>
    <row r="2141" ht="12.75">
      <c r="I2141" s="256"/>
    </row>
    <row r="2142" ht="12.75">
      <c r="I2142" s="256"/>
    </row>
    <row r="2143" ht="12.75">
      <c r="I2143" s="256"/>
    </row>
    <row r="2144" ht="12.75">
      <c r="I2144" s="256"/>
    </row>
    <row r="2145" ht="12.75">
      <c r="I2145" s="256"/>
    </row>
    <row r="2146" ht="12.75">
      <c r="I2146" s="256"/>
    </row>
    <row r="2147" ht="12.75">
      <c r="I2147" s="256"/>
    </row>
    <row r="2148" ht="12.75">
      <c r="I2148" s="256"/>
    </row>
    <row r="2149" ht="12.75">
      <c r="I2149" s="256"/>
    </row>
    <row r="2150" ht="12.75">
      <c r="I2150" s="256"/>
    </row>
    <row r="2151" ht="12.75">
      <c r="I2151" s="256"/>
    </row>
    <row r="2152" ht="12.75">
      <c r="I2152" s="256"/>
    </row>
    <row r="2153" ht="12.75">
      <c r="I2153" s="256"/>
    </row>
    <row r="2154" ht="12.75">
      <c r="I2154" s="256"/>
    </row>
    <row r="2155" ht="12.75">
      <c r="I2155" s="256"/>
    </row>
    <row r="2156" ht="12.75">
      <c r="I2156" s="256"/>
    </row>
    <row r="2157" ht="12.75">
      <c r="I2157" s="256"/>
    </row>
    <row r="2158" ht="12.75">
      <c r="I2158" s="256"/>
    </row>
    <row r="2159" ht="12.75">
      <c r="I2159" s="256"/>
    </row>
    <row r="2160" ht="12.75">
      <c r="I2160" s="256"/>
    </row>
    <row r="2161" ht="12.75">
      <c r="I2161" s="256"/>
    </row>
    <row r="2162" ht="12.75">
      <c r="I2162" s="256"/>
    </row>
    <row r="2163" ht="12.75">
      <c r="I2163" s="256"/>
    </row>
    <row r="2164" ht="12.75">
      <c r="I2164" s="256"/>
    </row>
    <row r="2165" ht="12.75">
      <c r="I2165" s="256"/>
    </row>
    <row r="2166" ht="12.75">
      <c r="I2166" s="256"/>
    </row>
    <row r="2167" ht="12.75">
      <c r="I2167" s="256"/>
    </row>
    <row r="2168" ht="12.75">
      <c r="I2168" s="256"/>
    </row>
    <row r="2169" ht="12.75">
      <c r="I2169" s="256"/>
    </row>
    <row r="2170" ht="12.75">
      <c r="I2170" s="256"/>
    </row>
    <row r="2171" ht="12.75">
      <c r="I2171" s="256"/>
    </row>
    <row r="2172" ht="12.75">
      <c r="I2172" s="256"/>
    </row>
    <row r="2173" ht="12.75">
      <c r="I2173" s="256"/>
    </row>
    <row r="2174" ht="12.75">
      <c r="I2174" s="256"/>
    </row>
    <row r="2175" ht="12.75">
      <c r="I2175" s="256"/>
    </row>
    <row r="2176" ht="12.75">
      <c r="I2176" s="256"/>
    </row>
    <row r="2177" ht="12.75">
      <c r="I2177" s="256"/>
    </row>
    <row r="2178" ht="12.75">
      <c r="I2178" s="256"/>
    </row>
    <row r="2179" ht="12.75">
      <c r="I2179" s="256"/>
    </row>
    <row r="2180" ht="12.75">
      <c r="I2180" s="256"/>
    </row>
    <row r="2181" ht="12.75">
      <c r="I2181" s="256"/>
    </row>
    <row r="2182" ht="12.75">
      <c r="I2182" s="256"/>
    </row>
    <row r="2183" ht="12.75">
      <c r="I2183" s="256"/>
    </row>
    <row r="2184" ht="12.75">
      <c r="I2184" s="256"/>
    </row>
    <row r="2185" ht="12.75">
      <c r="I2185" s="256"/>
    </row>
    <row r="2186" ht="12.75">
      <c r="I2186" s="256"/>
    </row>
    <row r="2187" ht="12.75">
      <c r="I2187" s="256"/>
    </row>
    <row r="2188" ht="12.75">
      <c r="I2188" s="256"/>
    </row>
    <row r="2189" ht="12.75">
      <c r="I2189" s="256"/>
    </row>
    <row r="2190" ht="12.75">
      <c r="I2190" s="256"/>
    </row>
    <row r="2191" ht="12.75">
      <c r="I2191" s="256"/>
    </row>
    <row r="2192" ht="12.75">
      <c r="I2192" s="256"/>
    </row>
    <row r="2193" ht="12.75">
      <c r="I2193" s="256"/>
    </row>
    <row r="2194" ht="12.75">
      <c r="I2194" s="256"/>
    </row>
    <row r="2195" ht="12.75">
      <c r="I2195" s="256"/>
    </row>
    <row r="2196" ht="12.75">
      <c r="I2196" s="256"/>
    </row>
    <row r="2197" ht="12.75">
      <c r="I2197" s="256"/>
    </row>
    <row r="2198" ht="12.75">
      <c r="I2198" s="256"/>
    </row>
    <row r="2199" ht="12.75">
      <c r="I2199" s="256"/>
    </row>
    <row r="2200" ht="12.75">
      <c r="I2200" s="256"/>
    </row>
    <row r="2201" ht="12.75">
      <c r="I2201" s="256"/>
    </row>
    <row r="2202" ht="12.75">
      <c r="I2202" s="256"/>
    </row>
    <row r="2203" ht="12.75">
      <c r="I2203" s="256"/>
    </row>
    <row r="2204" ht="12.75">
      <c r="I2204" s="256"/>
    </row>
    <row r="2205" ht="12.75">
      <c r="I2205" s="256"/>
    </row>
    <row r="2206" ht="12.75">
      <c r="I2206" s="256"/>
    </row>
    <row r="2207" ht="12.75">
      <c r="I2207" s="256"/>
    </row>
    <row r="2208" ht="12.75">
      <c r="I2208" s="256"/>
    </row>
    <row r="2209" ht="12.75">
      <c r="I2209" s="256"/>
    </row>
    <row r="2210" ht="12.75">
      <c r="I2210" s="256"/>
    </row>
    <row r="2211" ht="12.75">
      <c r="I2211" s="256"/>
    </row>
    <row r="2212" ht="12.75">
      <c r="I2212" s="256"/>
    </row>
    <row r="2213" ht="12.75">
      <c r="I2213" s="256"/>
    </row>
    <row r="2214" ht="12.75">
      <c r="I2214" s="256"/>
    </row>
    <row r="2215" ht="12.75">
      <c r="I2215" s="256"/>
    </row>
    <row r="2216" ht="12.75">
      <c r="I2216" s="256"/>
    </row>
    <row r="2217" ht="12.75">
      <c r="I2217" s="256"/>
    </row>
    <row r="2218" ht="12.75">
      <c r="I2218" s="256"/>
    </row>
    <row r="2219" ht="12.75">
      <c r="I2219" s="256"/>
    </row>
    <row r="2220" ht="12.75">
      <c r="I2220" s="256"/>
    </row>
    <row r="2221" ht="12.75">
      <c r="I2221" s="256"/>
    </row>
    <row r="2222" ht="12.75">
      <c r="I2222" s="256"/>
    </row>
    <row r="2223" ht="12.75">
      <c r="I2223" s="256"/>
    </row>
    <row r="2224" ht="12.75">
      <c r="I2224" s="256"/>
    </row>
    <row r="2225" ht="12.75">
      <c r="I2225" s="256"/>
    </row>
    <row r="2226" ht="12.75">
      <c r="I2226" s="256"/>
    </row>
    <row r="2227" ht="12.75">
      <c r="I2227" s="256"/>
    </row>
    <row r="2228" ht="12.75">
      <c r="I2228" s="256"/>
    </row>
    <row r="2229" ht="12.75">
      <c r="I2229" s="256"/>
    </row>
    <row r="2230" ht="12.75">
      <c r="I2230" s="256"/>
    </row>
    <row r="2231" ht="12.75">
      <c r="I2231" s="256"/>
    </row>
    <row r="2232" ht="12.75">
      <c r="I2232" s="256"/>
    </row>
    <row r="2233" ht="12.75">
      <c r="I2233" s="256"/>
    </row>
    <row r="2234" ht="12.75">
      <c r="I2234" s="256"/>
    </row>
    <row r="2235" ht="12.75">
      <c r="I2235" s="256"/>
    </row>
    <row r="2236" ht="12.75">
      <c r="I2236" s="256"/>
    </row>
    <row r="2237" ht="12.75">
      <c r="I2237" s="256"/>
    </row>
    <row r="2238" ht="12.75">
      <c r="I2238" s="256"/>
    </row>
    <row r="2239" ht="12.75">
      <c r="I2239" s="256"/>
    </row>
    <row r="2240" ht="12.75">
      <c r="I2240" s="256"/>
    </row>
    <row r="2241" ht="12.75">
      <c r="I2241" s="256"/>
    </row>
    <row r="2242" ht="12.75">
      <c r="I2242" s="256"/>
    </row>
    <row r="2243" ht="12.75">
      <c r="I2243" s="256"/>
    </row>
    <row r="2244" ht="12.75">
      <c r="I2244" s="256"/>
    </row>
    <row r="2245" ht="12.75">
      <c r="I2245" s="256"/>
    </row>
    <row r="2246" ht="12.75">
      <c r="I2246" s="256"/>
    </row>
    <row r="2247" ht="12.75">
      <c r="I2247" s="256"/>
    </row>
    <row r="2248" ht="12.75">
      <c r="I2248" s="256"/>
    </row>
    <row r="2249" ht="12.75">
      <c r="I2249" s="256"/>
    </row>
    <row r="2250" ht="12.75">
      <c r="I2250" s="256"/>
    </row>
    <row r="2251" ht="12.75">
      <c r="I2251" s="256"/>
    </row>
    <row r="2252" ht="12.75">
      <c r="I2252" s="256"/>
    </row>
    <row r="2253" ht="12.75">
      <c r="I2253" s="256"/>
    </row>
    <row r="2254" ht="12.75">
      <c r="I2254" s="256"/>
    </row>
    <row r="2255" ht="12.75">
      <c r="I2255" s="256"/>
    </row>
    <row r="2256" ht="12.75">
      <c r="I2256" s="256"/>
    </row>
    <row r="2257" ht="12.75">
      <c r="I2257" s="256"/>
    </row>
    <row r="2258" ht="12.75">
      <c r="I2258" s="256"/>
    </row>
    <row r="2259" ht="12.75">
      <c r="I2259" s="256"/>
    </row>
    <row r="2260" ht="12.75">
      <c r="I2260" s="256"/>
    </row>
    <row r="2261" ht="12.75">
      <c r="I2261" s="256"/>
    </row>
    <row r="2262" ht="12.75">
      <c r="I2262" s="256"/>
    </row>
    <row r="2263" ht="12.75">
      <c r="I2263" s="256"/>
    </row>
    <row r="2264" ht="12.75">
      <c r="I2264" s="256"/>
    </row>
    <row r="2265" ht="12.75">
      <c r="I2265" s="256"/>
    </row>
    <row r="2266" ht="12.75">
      <c r="I2266" s="256"/>
    </row>
    <row r="2267" ht="12.75">
      <c r="I2267" s="256"/>
    </row>
    <row r="2268" ht="12.75">
      <c r="I2268" s="256"/>
    </row>
    <row r="2269" ht="12.75">
      <c r="I2269" s="256"/>
    </row>
    <row r="2270" ht="12.75">
      <c r="I2270" s="256"/>
    </row>
    <row r="2271" ht="12.75">
      <c r="I2271" s="256"/>
    </row>
    <row r="2272" ht="12.75">
      <c r="I2272" s="256"/>
    </row>
    <row r="2273" ht="12.75">
      <c r="I2273" s="256"/>
    </row>
    <row r="2274" ht="12.75">
      <c r="I2274" s="256"/>
    </row>
    <row r="2275" ht="12.75">
      <c r="I2275" s="256"/>
    </row>
    <row r="2276" ht="12.75">
      <c r="I2276" s="256"/>
    </row>
    <row r="2277" ht="12.75">
      <c r="I2277" s="256"/>
    </row>
    <row r="2278" ht="12.75">
      <c r="I2278" s="256"/>
    </row>
    <row r="2279" ht="12.75">
      <c r="I2279" s="256"/>
    </row>
    <row r="2280" ht="12.75">
      <c r="I2280" s="256"/>
    </row>
    <row r="2281" ht="12.75">
      <c r="I2281" s="256"/>
    </row>
    <row r="2282" ht="12.75">
      <c r="I2282" s="256"/>
    </row>
    <row r="2283" ht="12.75">
      <c r="I2283" s="256"/>
    </row>
    <row r="2284" ht="12.75">
      <c r="I2284" s="256"/>
    </row>
    <row r="2285" ht="12.75">
      <c r="I2285" s="256"/>
    </row>
    <row r="2286" ht="12.75">
      <c r="I2286" s="256"/>
    </row>
    <row r="2287" ht="12.75">
      <c r="I2287" s="256"/>
    </row>
    <row r="2288" ht="12.75">
      <c r="I2288" s="256"/>
    </row>
    <row r="2289" ht="12.75">
      <c r="I2289" s="256"/>
    </row>
    <row r="2290" ht="12.75">
      <c r="I2290" s="256"/>
    </row>
    <row r="2291" ht="12.75">
      <c r="I2291" s="256"/>
    </row>
    <row r="2292" ht="12.75">
      <c r="I2292" s="256"/>
    </row>
    <row r="2293" ht="12.75">
      <c r="I2293" s="256"/>
    </row>
    <row r="2294" ht="12.75">
      <c r="I2294" s="256"/>
    </row>
    <row r="2295" ht="12.75">
      <c r="I2295" s="256"/>
    </row>
    <row r="2296" ht="12.75">
      <c r="I2296" s="256"/>
    </row>
    <row r="2297" ht="12.75">
      <c r="I2297" s="256"/>
    </row>
    <row r="2298" ht="12.75">
      <c r="I2298" s="256"/>
    </row>
    <row r="2299" ht="12.75">
      <c r="I2299" s="256"/>
    </row>
    <row r="2300" ht="12.75">
      <c r="I2300" s="256"/>
    </row>
    <row r="2301" ht="12.75">
      <c r="I2301" s="256"/>
    </row>
    <row r="2302" ht="12.75">
      <c r="I2302" s="256"/>
    </row>
    <row r="2303" ht="12.75">
      <c r="I2303" s="256"/>
    </row>
    <row r="2304" ht="12.75">
      <c r="I2304" s="256"/>
    </row>
    <row r="2305" ht="12.75">
      <c r="I2305" s="256"/>
    </row>
    <row r="2306" ht="12.75">
      <c r="I2306" s="256"/>
    </row>
    <row r="2307" ht="12.75">
      <c r="I2307" s="256"/>
    </row>
    <row r="2308" ht="12.75">
      <c r="I2308" s="256"/>
    </row>
    <row r="2309" ht="12.75">
      <c r="I2309" s="256"/>
    </row>
    <row r="2310" ht="12.75">
      <c r="I2310" s="256"/>
    </row>
    <row r="2311" ht="12.75">
      <c r="I2311" s="256"/>
    </row>
    <row r="2312" ht="12.75">
      <c r="I2312" s="256"/>
    </row>
    <row r="2313" ht="12.75">
      <c r="I2313" s="256"/>
    </row>
    <row r="2314" ht="12.75">
      <c r="I2314" s="256"/>
    </row>
    <row r="2315" ht="12.75">
      <c r="I2315" s="256"/>
    </row>
    <row r="2316" ht="12.75">
      <c r="I2316" s="256"/>
    </row>
    <row r="2317" ht="12.75">
      <c r="I2317" s="256"/>
    </row>
    <row r="2318" ht="12.75">
      <c r="I2318" s="256"/>
    </row>
    <row r="2319" ht="12.75">
      <c r="I2319" s="256"/>
    </row>
    <row r="2320" ht="12.75">
      <c r="I2320" s="256"/>
    </row>
    <row r="2321" ht="12.75">
      <c r="I2321" s="256"/>
    </row>
    <row r="2322" ht="12.75">
      <c r="I2322" s="256"/>
    </row>
    <row r="2323" ht="12.75">
      <c r="I2323" s="256"/>
    </row>
    <row r="2324" ht="12.75">
      <c r="I2324" s="256"/>
    </row>
    <row r="2325" ht="12.75">
      <c r="I2325" s="256"/>
    </row>
    <row r="2326" ht="12.75">
      <c r="I2326" s="256"/>
    </row>
    <row r="2327" ht="12.75">
      <c r="I2327" s="256"/>
    </row>
    <row r="2328" ht="12.75">
      <c r="I2328" s="256"/>
    </row>
    <row r="2329" ht="12.75">
      <c r="I2329" s="256"/>
    </row>
    <row r="2330" ht="12.75">
      <c r="I2330" s="256"/>
    </row>
    <row r="2331" ht="12.75">
      <c r="I2331" s="256"/>
    </row>
    <row r="2332" ht="12.75">
      <c r="I2332" s="256"/>
    </row>
    <row r="2333" ht="12.75">
      <c r="I2333" s="256"/>
    </row>
    <row r="2334" ht="12.75">
      <c r="I2334" s="256"/>
    </row>
    <row r="2335" ht="12.75">
      <c r="I2335" s="256"/>
    </row>
    <row r="2336" ht="12.75">
      <c r="I2336" s="256"/>
    </row>
    <row r="2337" ht="12.75">
      <c r="I2337" s="256"/>
    </row>
    <row r="2338" ht="12.75">
      <c r="I2338" s="256"/>
    </row>
    <row r="2339" ht="12.75">
      <c r="I2339" s="256"/>
    </row>
    <row r="2340" ht="12.75">
      <c r="I2340" s="256"/>
    </row>
    <row r="2341" ht="12.75">
      <c r="I2341" s="256"/>
    </row>
    <row r="2342" ht="12.75">
      <c r="I2342" s="256"/>
    </row>
    <row r="2343" ht="12.75">
      <c r="I2343" s="256"/>
    </row>
    <row r="2344" ht="12.75">
      <c r="I2344" s="256"/>
    </row>
    <row r="2345" ht="12.75">
      <c r="I2345" s="256"/>
    </row>
    <row r="2346" ht="12.75">
      <c r="I2346" s="256"/>
    </row>
    <row r="2347" ht="12.75">
      <c r="I2347" s="256"/>
    </row>
    <row r="2348" ht="12.75">
      <c r="I2348" s="256"/>
    </row>
    <row r="2349" ht="12.75">
      <c r="I2349" s="256"/>
    </row>
    <row r="2350" ht="12.75">
      <c r="I2350" s="256"/>
    </row>
    <row r="2351" ht="12.75">
      <c r="I2351" s="256"/>
    </row>
    <row r="2352" ht="12.75">
      <c r="I2352" s="256"/>
    </row>
    <row r="2353" ht="12.75">
      <c r="I2353" s="256"/>
    </row>
    <row r="2354" ht="12.75">
      <c r="I2354" s="256"/>
    </row>
    <row r="2355" ht="12.75">
      <c r="I2355" s="256"/>
    </row>
    <row r="2356" ht="12.75">
      <c r="I2356" s="256"/>
    </row>
    <row r="2357" ht="12.75">
      <c r="I2357" s="256"/>
    </row>
    <row r="2358" ht="12.75">
      <c r="I2358" s="256"/>
    </row>
    <row r="2359" ht="12.75">
      <c r="I2359" s="256"/>
    </row>
    <row r="2360" ht="12.75">
      <c r="I2360" s="256"/>
    </row>
    <row r="2361" ht="12.75">
      <c r="I2361" s="256"/>
    </row>
    <row r="2362" ht="12.75">
      <c r="I2362" s="256"/>
    </row>
    <row r="2363" ht="12.75">
      <c r="I2363" s="256"/>
    </row>
    <row r="2364" ht="12.75">
      <c r="I2364" s="256"/>
    </row>
    <row r="2365" ht="12.75">
      <c r="I2365" s="256"/>
    </row>
    <row r="2366" ht="12.75">
      <c r="I2366" s="256"/>
    </row>
    <row r="2367" ht="12.75">
      <c r="I2367" s="256"/>
    </row>
    <row r="2368" ht="12.75">
      <c r="I2368" s="256"/>
    </row>
    <row r="2369" ht="12.75">
      <c r="I2369" s="256"/>
    </row>
    <row r="2370" ht="12.75">
      <c r="I2370" s="256"/>
    </row>
    <row r="2371" ht="12.75">
      <c r="I2371" s="256"/>
    </row>
    <row r="2372" ht="12.75">
      <c r="I2372" s="256"/>
    </row>
    <row r="2373" ht="12.75">
      <c r="I2373" s="256"/>
    </row>
    <row r="2374" ht="12.75">
      <c r="I2374" s="256"/>
    </row>
    <row r="2375" ht="12.75">
      <c r="I2375" s="256"/>
    </row>
    <row r="2376" ht="12.75">
      <c r="I2376" s="256"/>
    </row>
    <row r="2377" ht="12.75">
      <c r="I2377" s="256"/>
    </row>
    <row r="2378" ht="12.75">
      <c r="I2378" s="256"/>
    </row>
    <row r="2379" ht="12.75">
      <c r="I2379" s="256"/>
    </row>
    <row r="2380" ht="12.75">
      <c r="I2380" s="256"/>
    </row>
    <row r="2381" ht="12.75">
      <c r="I2381" s="256"/>
    </row>
    <row r="2382" ht="12.75">
      <c r="I2382" s="256"/>
    </row>
    <row r="2383" ht="12.75">
      <c r="I2383" s="256"/>
    </row>
    <row r="2384" ht="12.75">
      <c r="I2384" s="256"/>
    </row>
    <row r="2385" ht="12.75">
      <c r="I2385" s="256"/>
    </row>
    <row r="2386" ht="12.75">
      <c r="I2386" s="256"/>
    </row>
    <row r="2387" ht="12.75">
      <c r="I2387" s="256"/>
    </row>
    <row r="2388" ht="12.75">
      <c r="I2388" s="256"/>
    </row>
    <row r="2389" ht="12.75">
      <c r="I2389" s="256"/>
    </row>
    <row r="2390" ht="12.75">
      <c r="I2390" s="256"/>
    </row>
    <row r="2391" ht="12.75">
      <c r="I2391" s="256"/>
    </row>
    <row r="2392" ht="12.75">
      <c r="I2392" s="256"/>
    </row>
    <row r="2393" ht="12.75">
      <c r="I2393" s="256"/>
    </row>
    <row r="2394" ht="12.75">
      <c r="I2394" s="256"/>
    </row>
    <row r="2395" ht="12.75">
      <c r="I2395" s="256"/>
    </row>
    <row r="2396" ht="12.75">
      <c r="I2396" s="256"/>
    </row>
    <row r="2397" ht="12.75">
      <c r="I2397" s="256"/>
    </row>
    <row r="2398" ht="12.75">
      <c r="I2398" s="256"/>
    </row>
    <row r="2399" ht="12.75">
      <c r="I2399" s="256"/>
    </row>
    <row r="2400" ht="12.75">
      <c r="I2400" s="256"/>
    </row>
    <row r="2401" ht="12.75">
      <c r="I2401" s="256"/>
    </row>
    <row r="2402" ht="12.75">
      <c r="I2402" s="256"/>
    </row>
    <row r="2403" ht="12.75">
      <c r="I2403" s="256"/>
    </row>
    <row r="2404" ht="12.75">
      <c r="I2404" s="256"/>
    </row>
    <row r="2405" ht="12.75">
      <c r="I2405" s="256"/>
    </row>
    <row r="2406" ht="12.75">
      <c r="I2406" s="256"/>
    </row>
    <row r="2407" ht="12.75">
      <c r="I2407" s="256"/>
    </row>
    <row r="2408" ht="12.75">
      <c r="I2408" s="256"/>
    </row>
    <row r="2409" ht="12.75">
      <c r="I2409" s="256"/>
    </row>
    <row r="2410" ht="12.75">
      <c r="I2410" s="256"/>
    </row>
    <row r="2411" ht="12.75">
      <c r="I2411" s="256"/>
    </row>
    <row r="2412" ht="12.75">
      <c r="I2412" s="256"/>
    </row>
    <row r="2413" ht="12.75">
      <c r="I2413" s="256"/>
    </row>
    <row r="2414" ht="12.75">
      <c r="I2414" s="256"/>
    </row>
    <row r="2415" ht="12.75">
      <c r="I2415" s="256"/>
    </row>
    <row r="2416" ht="12.75">
      <c r="I2416" s="256"/>
    </row>
    <row r="2417" ht="12.75">
      <c r="I2417" s="256"/>
    </row>
    <row r="2418" ht="12.75">
      <c r="I2418" s="256"/>
    </row>
    <row r="2419" ht="12.75">
      <c r="I2419" s="256"/>
    </row>
    <row r="2420" ht="12.75">
      <c r="I2420" s="256"/>
    </row>
    <row r="2421" ht="12.75">
      <c r="I2421" s="256"/>
    </row>
    <row r="2422" ht="12.75">
      <c r="I2422" s="256"/>
    </row>
    <row r="2423" ht="12.75">
      <c r="I2423" s="256"/>
    </row>
    <row r="2424" ht="12.75">
      <c r="I2424" s="256"/>
    </row>
    <row r="2425" ht="12.75">
      <c r="I2425" s="256"/>
    </row>
    <row r="2426" ht="12.75">
      <c r="I2426" s="256"/>
    </row>
    <row r="2427" ht="12.75">
      <c r="I2427" s="256"/>
    </row>
    <row r="2428" ht="12.75">
      <c r="I2428" s="256"/>
    </row>
    <row r="2429" ht="12.75">
      <c r="I2429" s="256"/>
    </row>
    <row r="2430" ht="12.75">
      <c r="I2430" s="256"/>
    </row>
    <row r="2431" ht="12.75">
      <c r="I2431" s="256"/>
    </row>
    <row r="2432" ht="12.75">
      <c r="I2432" s="256"/>
    </row>
    <row r="2433" ht="12.75">
      <c r="I2433" s="256"/>
    </row>
    <row r="2434" ht="12.75">
      <c r="I2434" s="256"/>
    </row>
    <row r="2435" ht="12.75">
      <c r="I2435" s="256"/>
    </row>
    <row r="2436" ht="12.75">
      <c r="I2436" s="256"/>
    </row>
    <row r="2437" ht="12.75">
      <c r="I2437" s="256"/>
    </row>
    <row r="2438" ht="12.75">
      <c r="I2438" s="256"/>
    </row>
    <row r="2439" ht="12.75">
      <c r="I2439" s="256"/>
    </row>
    <row r="2440" ht="12.75">
      <c r="I2440" s="256"/>
    </row>
    <row r="2441" ht="12.75">
      <c r="I2441" s="256"/>
    </row>
    <row r="2442" ht="12.75">
      <c r="I2442" s="256"/>
    </row>
    <row r="2443" ht="12.75">
      <c r="I2443" s="256"/>
    </row>
    <row r="2444" ht="12.75">
      <c r="I2444" s="256"/>
    </row>
    <row r="2445" ht="12.75">
      <c r="I2445" s="256"/>
    </row>
    <row r="2446" ht="12.75">
      <c r="I2446" s="256"/>
    </row>
    <row r="2447" ht="12.75">
      <c r="I2447" s="256"/>
    </row>
    <row r="2448" ht="12.75">
      <c r="I2448" s="256"/>
    </row>
    <row r="2449" ht="12.75">
      <c r="I2449" s="256"/>
    </row>
    <row r="2450" ht="12.75">
      <c r="I2450" s="256"/>
    </row>
    <row r="2451" ht="12.75">
      <c r="I2451" s="256"/>
    </row>
    <row r="2452" ht="12.75">
      <c r="I2452" s="256"/>
    </row>
    <row r="2453" ht="12.75">
      <c r="I2453" s="256"/>
    </row>
    <row r="2454" ht="12.75">
      <c r="I2454" s="256"/>
    </row>
    <row r="2455" ht="12.75">
      <c r="I2455" s="256"/>
    </row>
    <row r="2456" ht="12.75">
      <c r="I2456" s="256"/>
    </row>
    <row r="2457" ht="12.75">
      <c r="I2457" s="256"/>
    </row>
    <row r="2458" ht="12.75">
      <c r="I2458" s="256"/>
    </row>
    <row r="2459" ht="12.75">
      <c r="I2459" s="256"/>
    </row>
    <row r="2460" ht="12.75">
      <c r="I2460" s="256"/>
    </row>
    <row r="2461" ht="12.75">
      <c r="I2461" s="256"/>
    </row>
    <row r="2462" ht="12.75">
      <c r="I2462" s="256"/>
    </row>
    <row r="2463" ht="12.75">
      <c r="I2463" s="256"/>
    </row>
    <row r="2464" ht="12.75">
      <c r="I2464" s="256"/>
    </row>
    <row r="2465" ht="12.75">
      <c r="I2465" s="256"/>
    </row>
    <row r="2466" ht="12.75">
      <c r="I2466" s="256"/>
    </row>
    <row r="2467" ht="12.75">
      <c r="I2467" s="256"/>
    </row>
    <row r="2468" ht="12.75">
      <c r="I2468" s="256"/>
    </row>
    <row r="2469" ht="12.75">
      <c r="I2469" s="256"/>
    </row>
    <row r="2470" ht="12.75">
      <c r="I2470" s="256"/>
    </row>
    <row r="2471" ht="12.75">
      <c r="I2471" s="256"/>
    </row>
    <row r="2472" ht="12.75">
      <c r="I2472" s="256"/>
    </row>
    <row r="2473" ht="12.75">
      <c r="I2473" s="256"/>
    </row>
    <row r="2474" ht="12.75">
      <c r="I2474" s="256"/>
    </row>
    <row r="2475" ht="12.75">
      <c r="I2475" s="256"/>
    </row>
    <row r="2476" ht="12.75">
      <c r="I2476" s="256"/>
    </row>
    <row r="2477" ht="12.75">
      <c r="I2477" s="256"/>
    </row>
    <row r="2478" ht="12.75">
      <c r="I2478" s="256"/>
    </row>
    <row r="2479" ht="12.75">
      <c r="I2479" s="256"/>
    </row>
    <row r="2480" ht="12.75">
      <c r="I2480" s="256"/>
    </row>
    <row r="2481" ht="12.75">
      <c r="I2481" s="256"/>
    </row>
    <row r="2482" ht="12.75">
      <c r="I2482" s="256"/>
    </row>
    <row r="2483" ht="12.75">
      <c r="I2483" s="256"/>
    </row>
    <row r="2484" ht="12.75">
      <c r="I2484" s="256"/>
    </row>
    <row r="2485" ht="12.75">
      <c r="I2485" s="256"/>
    </row>
    <row r="2486" ht="12.75">
      <c r="I2486" s="256"/>
    </row>
    <row r="2487" ht="12.75">
      <c r="I2487" s="256"/>
    </row>
    <row r="2488" ht="12.75">
      <c r="I2488" s="256"/>
    </row>
    <row r="2489" ht="12.75">
      <c r="I2489" s="256"/>
    </row>
    <row r="2490" ht="12.75">
      <c r="I2490" s="256"/>
    </row>
    <row r="2491" ht="12.75">
      <c r="I2491" s="256"/>
    </row>
    <row r="2492" ht="12.75">
      <c r="I2492" s="256"/>
    </row>
    <row r="2493" ht="12.75">
      <c r="I2493" s="256"/>
    </row>
    <row r="2494" ht="12.75">
      <c r="I2494" s="256"/>
    </row>
    <row r="2495" ht="12.75">
      <c r="I2495" s="256"/>
    </row>
    <row r="2496" ht="12.75">
      <c r="I2496" s="256"/>
    </row>
    <row r="2497" ht="12.75">
      <c r="I2497" s="256"/>
    </row>
    <row r="2498" ht="12.75">
      <c r="I2498" s="256"/>
    </row>
    <row r="2499" ht="12.75">
      <c r="I2499" s="256"/>
    </row>
    <row r="2500" ht="12.75">
      <c r="I2500" s="256"/>
    </row>
    <row r="2501" ht="12.75">
      <c r="I2501" s="256"/>
    </row>
    <row r="2502" ht="12.75">
      <c r="I2502" s="256"/>
    </row>
    <row r="2503" ht="12.75">
      <c r="I2503" s="256"/>
    </row>
    <row r="2504" ht="12.75">
      <c r="I2504" s="256"/>
    </row>
    <row r="2505" ht="12.75">
      <c r="I2505" s="256"/>
    </row>
    <row r="2506" ht="12.75">
      <c r="I2506" s="256"/>
    </row>
    <row r="2507" ht="12.75">
      <c r="I2507" s="256"/>
    </row>
    <row r="2508" ht="12.75">
      <c r="I2508" s="256"/>
    </row>
    <row r="2509" ht="12.75">
      <c r="I2509" s="256"/>
    </row>
    <row r="2510" ht="12.75">
      <c r="I2510" s="256"/>
    </row>
    <row r="2511" ht="12.75">
      <c r="I2511" s="256"/>
    </row>
    <row r="2512" ht="12.75">
      <c r="I2512" s="256"/>
    </row>
    <row r="2513" ht="12.75">
      <c r="I2513" s="256"/>
    </row>
    <row r="2514" ht="12.75">
      <c r="I2514" s="256"/>
    </row>
    <row r="2515" ht="12.75">
      <c r="I2515" s="256"/>
    </row>
    <row r="2516" ht="12.75">
      <c r="I2516" s="256"/>
    </row>
    <row r="2517" ht="12.75">
      <c r="I2517" s="256"/>
    </row>
    <row r="2518" ht="12.75">
      <c r="I2518" s="256"/>
    </row>
    <row r="2519" ht="12.75">
      <c r="I2519" s="256"/>
    </row>
    <row r="2520" ht="12.75">
      <c r="I2520" s="256"/>
    </row>
    <row r="2521" ht="12.75">
      <c r="I2521" s="256"/>
    </row>
    <row r="2522" ht="12.75">
      <c r="I2522" s="256"/>
    </row>
    <row r="2523" ht="12.75">
      <c r="I2523" s="256"/>
    </row>
    <row r="2524" ht="12.75">
      <c r="I2524" s="256"/>
    </row>
    <row r="2525" ht="12.75">
      <c r="I2525" s="256"/>
    </row>
    <row r="2526" ht="12.75">
      <c r="I2526" s="256"/>
    </row>
    <row r="2527" ht="12.75">
      <c r="I2527" s="256"/>
    </row>
    <row r="2528" ht="12.75">
      <c r="I2528" s="256"/>
    </row>
    <row r="2529" ht="12.75">
      <c r="I2529" s="256"/>
    </row>
    <row r="2530" ht="12.75">
      <c r="I2530" s="256"/>
    </row>
    <row r="2531" ht="12.75">
      <c r="I2531" s="256"/>
    </row>
    <row r="2532" ht="12.75">
      <c r="I2532" s="256"/>
    </row>
    <row r="2533" ht="12.75">
      <c r="I2533" s="256"/>
    </row>
    <row r="2534" ht="12.75">
      <c r="I2534" s="256"/>
    </row>
    <row r="2535" ht="12.75">
      <c r="I2535" s="256"/>
    </row>
    <row r="2536" ht="12.75">
      <c r="I2536" s="256"/>
    </row>
    <row r="2537" ht="12.75">
      <c r="I2537" s="256"/>
    </row>
    <row r="2538" ht="12.75">
      <c r="I2538" s="256"/>
    </row>
    <row r="2539" ht="12.75">
      <c r="I2539" s="256"/>
    </row>
    <row r="2540" ht="12.75">
      <c r="I2540" s="256"/>
    </row>
    <row r="2541" ht="12.75">
      <c r="I2541" s="256"/>
    </row>
    <row r="2542" ht="12.75">
      <c r="I2542" s="256"/>
    </row>
    <row r="2543" ht="12.75">
      <c r="I2543" s="256"/>
    </row>
    <row r="2544" ht="12.75">
      <c r="I2544" s="256"/>
    </row>
    <row r="2545" ht="12.75">
      <c r="I2545" s="256"/>
    </row>
    <row r="2546" ht="12.75">
      <c r="I2546" s="256"/>
    </row>
    <row r="2547" ht="12.75">
      <c r="I2547" s="256"/>
    </row>
    <row r="2548" ht="12.75">
      <c r="I2548" s="256"/>
    </row>
    <row r="2549" ht="12.75">
      <c r="I2549" s="256"/>
    </row>
    <row r="2550" ht="12.75">
      <c r="I2550" s="256"/>
    </row>
    <row r="2551" ht="12.75">
      <c r="I2551" s="256"/>
    </row>
    <row r="2552" ht="12.75">
      <c r="I2552" s="256"/>
    </row>
    <row r="2553" ht="12.75">
      <c r="I2553" s="256"/>
    </row>
    <row r="2554" ht="12.75">
      <c r="I2554" s="256"/>
    </row>
    <row r="2555" ht="12.75">
      <c r="I2555" s="256"/>
    </row>
    <row r="2556" ht="12.75">
      <c r="I2556" s="256"/>
    </row>
    <row r="2557" ht="12.75">
      <c r="I2557" s="256"/>
    </row>
    <row r="2558" ht="12.75">
      <c r="I2558" s="256"/>
    </row>
    <row r="2559" ht="12.75">
      <c r="I2559" s="256"/>
    </row>
    <row r="2560" ht="12.75">
      <c r="I2560" s="256"/>
    </row>
    <row r="2561" ht="12.75">
      <c r="I2561" s="256"/>
    </row>
    <row r="2562" ht="12.75">
      <c r="I2562" s="256"/>
    </row>
    <row r="2563" ht="12.75">
      <c r="I2563" s="256"/>
    </row>
    <row r="2564" ht="12.75">
      <c r="I2564" s="256"/>
    </row>
    <row r="2565" ht="12.75">
      <c r="I2565" s="256"/>
    </row>
    <row r="2566" ht="12.75">
      <c r="I2566" s="256"/>
    </row>
    <row r="2567" ht="12.75">
      <c r="I2567" s="256"/>
    </row>
    <row r="2568" ht="12.75">
      <c r="I2568" s="256"/>
    </row>
    <row r="2569" ht="12.75">
      <c r="I2569" s="256"/>
    </row>
    <row r="2570" ht="12.75">
      <c r="I2570" s="256"/>
    </row>
    <row r="2571" ht="12.75">
      <c r="I2571" s="256"/>
    </row>
    <row r="2572" ht="12.75">
      <c r="I2572" s="256"/>
    </row>
    <row r="2573" ht="12.75">
      <c r="I2573" s="256"/>
    </row>
    <row r="2574" ht="12.75">
      <c r="I2574" s="256"/>
    </row>
    <row r="2575" ht="12.75">
      <c r="I2575" s="256"/>
    </row>
    <row r="2576" ht="12.75">
      <c r="I2576" s="256"/>
    </row>
    <row r="2577" ht="12.75">
      <c r="I2577" s="256"/>
    </row>
    <row r="2578" ht="12.75">
      <c r="I2578" s="256"/>
    </row>
    <row r="2579" ht="12.75">
      <c r="I2579" s="256"/>
    </row>
    <row r="2580" ht="12.75">
      <c r="I2580" s="256"/>
    </row>
    <row r="2581" ht="12.75">
      <c r="I2581" s="256"/>
    </row>
    <row r="2582" ht="12.75">
      <c r="I2582" s="256"/>
    </row>
    <row r="2583" ht="12.75">
      <c r="I2583" s="256"/>
    </row>
    <row r="2584" ht="12.75">
      <c r="I2584" s="256"/>
    </row>
    <row r="2585" ht="12.75">
      <c r="I2585" s="256"/>
    </row>
    <row r="2586" ht="12.75">
      <c r="I2586" s="256"/>
    </row>
    <row r="2587" ht="12.75">
      <c r="I2587" s="256"/>
    </row>
    <row r="2588" ht="12.75">
      <c r="I2588" s="256"/>
    </row>
    <row r="2589" ht="12.75">
      <c r="I2589" s="256"/>
    </row>
    <row r="2590" ht="12.75">
      <c r="I2590" s="256"/>
    </row>
    <row r="2591" ht="12.75">
      <c r="I2591" s="256"/>
    </row>
    <row r="2592" ht="12.75">
      <c r="I2592" s="256"/>
    </row>
    <row r="2593" ht="12.75">
      <c r="I2593" s="256"/>
    </row>
    <row r="2594" ht="12.75">
      <c r="I2594" s="256"/>
    </row>
    <row r="2595" ht="12.75">
      <c r="I2595" s="256"/>
    </row>
    <row r="2596" ht="12.75">
      <c r="I2596" s="256"/>
    </row>
    <row r="2597" ht="12.75">
      <c r="I2597" s="256"/>
    </row>
    <row r="2598" ht="12.75">
      <c r="I2598" s="256"/>
    </row>
    <row r="2599" ht="12.75">
      <c r="I2599" s="256"/>
    </row>
    <row r="2600" ht="12.75">
      <c r="I2600" s="256"/>
    </row>
    <row r="2601" ht="12.75">
      <c r="I2601" s="256"/>
    </row>
    <row r="2602" ht="12.75">
      <c r="I2602" s="256"/>
    </row>
    <row r="2603" ht="12.75">
      <c r="I2603" s="256"/>
    </row>
    <row r="2604" ht="12.75">
      <c r="I2604" s="256"/>
    </row>
    <row r="2605" ht="12.75">
      <c r="I2605" s="256"/>
    </row>
    <row r="2606" ht="12.75">
      <c r="I2606" s="256"/>
    </row>
    <row r="2607" ht="12.75">
      <c r="I2607" s="256"/>
    </row>
    <row r="2608" ht="12.75">
      <c r="I2608" s="256"/>
    </row>
    <row r="2609" ht="12.75">
      <c r="I2609" s="256"/>
    </row>
    <row r="2610" ht="12.75">
      <c r="I2610" s="256"/>
    </row>
    <row r="2611" ht="12.75">
      <c r="I2611" s="256"/>
    </row>
    <row r="2612" ht="12.75">
      <c r="I2612" s="256"/>
    </row>
    <row r="2613" ht="12.75">
      <c r="I2613" s="256"/>
    </row>
    <row r="2614" ht="12.75">
      <c r="I2614" s="256"/>
    </row>
    <row r="2615" ht="12.75">
      <c r="I2615" s="256"/>
    </row>
    <row r="2616" ht="12.75">
      <c r="I2616" s="256"/>
    </row>
    <row r="2617" ht="12.75">
      <c r="I2617" s="256"/>
    </row>
    <row r="2618" ht="12.75">
      <c r="I2618" s="256"/>
    </row>
    <row r="2619" ht="12.75">
      <c r="I2619" s="256"/>
    </row>
    <row r="2620" ht="12.75">
      <c r="I2620" s="256"/>
    </row>
    <row r="2621" ht="12.75">
      <c r="I2621" s="256"/>
    </row>
    <row r="2622" ht="12.75">
      <c r="I2622" s="256"/>
    </row>
    <row r="2623" ht="12.75">
      <c r="I2623" s="256"/>
    </row>
    <row r="2624" ht="12.75">
      <c r="I2624" s="256"/>
    </row>
    <row r="2625" ht="12.75">
      <c r="I2625" s="256"/>
    </row>
    <row r="2626" ht="12.75">
      <c r="I2626" s="256"/>
    </row>
    <row r="2627" ht="12.75">
      <c r="I2627" s="256"/>
    </row>
    <row r="2628" ht="12.75">
      <c r="I2628" s="256"/>
    </row>
    <row r="2629" ht="12.75">
      <c r="I2629" s="256"/>
    </row>
    <row r="2630" ht="12.75">
      <c r="I2630" s="256"/>
    </row>
    <row r="2631" ht="12.75">
      <c r="I2631" s="256"/>
    </row>
    <row r="2632" ht="12.75">
      <c r="I2632" s="256"/>
    </row>
    <row r="2633" ht="12.75">
      <c r="I2633" s="256"/>
    </row>
    <row r="2634" ht="12.75">
      <c r="I2634" s="256"/>
    </row>
    <row r="2635" ht="12.75">
      <c r="I2635" s="256"/>
    </row>
    <row r="2636" ht="12.75">
      <c r="I2636" s="256"/>
    </row>
    <row r="2637" ht="12.75">
      <c r="I2637" s="256"/>
    </row>
    <row r="2638" ht="12.75">
      <c r="I2638" s="256"/>
    </row>
    <row r="2639" ht="12.75">
      <c r="I2639" s="256"/>
    </row>
    <row r="2640" ht="12.75">
      <c r="I2640" s="256"/>
    </row>
    <row r="2641" ht="12.75">
      <c r="I2641" s="256"/>
    </row>
    <row r="2642" ht="12.75">
      <c r="I2642" s="256"/>
    </row>
    <row r="2643" ht="12.75">
      <c r="I2643" s="256"/>
    </row>
    <row r="2644" ht="12.75">
      <c r="I2644" s="256"/>
    </row>
    <row r="2645" ht="12.75">
      <c r="I2645" s="256"/>
    </row>
    <row r="2646" ht="12.75">
      <c r="I2646" s="256"/>
    </row>
    <row r="2647" ht="12.75">
      <c r="I2647" s="256"/>
    </row>
    <row r="2648" ht="12.75">
      <c r="I2648" s="256"/>
    </row>
    <row r="2649" ht="12.75">
      <c r="I2649" s="256"/>
    </row>
    <row r="2650" ht="12.75">
      <c r="I2650" s="256"/>
    </row>
    <row r="2651" ht="12.75">
      <c r="I2651" s="256"/>
    </row>
    <row r="2652" ht="12.75">
      <c r="I2652" s="256"/>
    </row>
    <row r="2653" ht="12.75">
      <c r="I2653" s="256"/>
    </row>
    <row r="2654" ht="12.75">
      <c r="I2654" s="256"/>
    </row>
    <row r="2655" ht="12.75">
      <c r="I2655" s="256"/>
    </row>
    <row r="2656" ht="12.75">
      <c r="I2656" s="256"/>
    </row>
    <row r="2657" ht="12.75">
      <c r="I2657" s="256"/>
    </row>
    <row r="2658" ht="12.75">
      <c r="I2658" s="256"/>
    </row>
    <row r="2659" ht="12.75">
      <c r="I2659" s="256"/>
    </row>
    <row r="2660" ht="12.75">
      <c r="I2660" s="256"/>
    </row>
    <row r="2661" ht="12.75">
      <c r="I2661" s="256"/>
    </row>
    <row r="2662" ht="12.75">
      <c r="I2662" s="256"/>
    </row>
    <row r="2663" ht="12.75">
      <c r="I2663" s="256"/>
    </row>
    <row r="2664" ht="12.75">
      <c r="I2664" s="256"/>
    </row>
    <row r="2665" ht="12.75">
      <c r="I2665" s="256"/>
    </row>
    <row r="2666" ht="12.75">
      <c r="I2666" s="256"/>
    </row>
    <row r="2667" ht="12.75">
      <c r="I2667" s="256"/>
    </row>
    <row r="2668" ht="12.75">
      <c r="I2668" s="256"/>
    </row>
    <row r="2669" ht="12.75">
      <c r="I2669" s="256"/>
    </row>
    <row r="2670" ht="12.75">
      <c r="I2670" s="256"/>
    </row>
    <row r="2671" ht="12.75">
      <c r="I2671" s="256"/>
    </row>
    <row r="2672" ht="12.75">
      <c r="I2672" s="256"/>
    </row>
    <row r="2673" ht="12.75">
      <c r="I2673" s="256"/>
    </row>
    <row r="2674" ht="12.75">
      <c r="I2674" s="256"/>
    </row>
    <row r="2675" ht="12.75">
      <c r="I2675" s="256"/>
    </row>
    <row r="2676" ht="12.75">
      <c r="I2676" s="256"/>
    </row>
    <row r="2677" ht="12.75">
      <c r="I2677" s="256"/>
    </row>
    <row r="2678" ht="12.75">
      <c r="I2678" s="256"/>
    </row>
    <row r="2679" ht="12.75">
      <c r="I2679" s="256"/>
    </row>
    <row r="2680" ht="12.75">
      <c r="I2680" s="256"/>
    </row>
    <row r="2681" ht="12.75">
      <c r="I2681" s="256"/>
    </row>
    <row r="2682" ht="12.75">
      <c r="I2682" s="256"/>
    </row>
    <row r="2683" ht="12.75">
      <c r="I2683" s="256"/>
    </row>
    <row r="2684" ht="12.75">
      <c r="I2684" s="256"/>
    </row>
    <row r="2685" ht="12.75">
      <c r="I2685" s="256"/>
    </row>
    <row r="2686" ht="12.75">
      <c r="I2686" s="256"/>
    </row>
    <row r="2687" ht="12.75">
      <c r="I2687" s="256"/>
    </row>
    <row r="2688" ht="12.75">
      <c r="I2688" s="256"/>
    </row>
    <row r="2689" ht="12.75">
      <c r="I2689" s="256"/>
    </row>
    <row r="2690" ht="12.75">
      <c r="I2690" s="256"/>
    </row>
    <row r="2691" ht="12.75">
      <c r="I2691" s="256"/>
    </row>
    <row r="2692" ht="12.75">
      <c r="I2692" s="256"/>
    </row>
    <row r="2693" ht="12.75">
      <c r="I2693" s="256"/>
    </row>
    <row r="2694" ht="12.75">
      <c r="I2694" s="256"/>
    </row>
    <row r="2695" ht="12.75">
      <c r="I2695" s="256"/>
    </row>
    <row r="2696" ht="12.75">
      <c r="I2696" s="256"/>
    </row>
    <row r="2697" ht="12.75">
      <c r="I2697" s="256"/>
    </row>
    <row r="2698" ht="12.75">
      <c r="I2698" s="256"/>
    </row>
    <row r="2699" ht="12.75">
      <c r="I2699" s="256"/>
    </row>
    <row r="2700" ht="12.75">
      <c r="I2700" s="256"/>
    </row>
    <row r="2701" ht="12.75">
      <c r="I2701" s="256"/>
    </row>
    <row r="2702" ht="12.75">
      <c r="I2702" s="256"/>
    </row>
    <row r="2703" ht="12.75">
      <c r="I2703" s="256"/>
    </row>
    <row r="2704" ht="12.75">
      <c r="I2704" s="256"/>
    </row>
    <row r="2705" ht="12.75">
      <c r="I2705" s="256"/>
    </row>
    <row r="2706" ht="12.75">
      <c r="I2706" s="256"/>
    </row>
    <row r="2707" ht="12.75">
      <c r="I2707" s="256"/>
    </row>
    <row r="2708" ht="12.75">
      <c r="I2708" s="256"/>
    </row>
    <row r="2709" ht="12.75">
      <c r="I2709" s="256"/>
    </row>
    <row r="2710" ht="12.75">
      <c r="I2710" s="256"/>
    </row>
    <row r="2711" ht="12.75">
      <c r="I2711" s="256"/>
    </row>
    <row r="2712" ht="12.75">
      <c r="I2712" s="256"/>
    </row>
    <row r="2713" ht="12.75">
      <c r="I2713" s="256"/>
    </row>
    <row r="2714" ht="12.75">
      <c r="I2714" s="256"/>
    </row>
    <row r="2715" ht="12.75">
      <c r="I2715" s="256"/>
    </row>
    <row r="2716" ht="12.75">
      <c r="I2716" s="256"/>
    </row>
    <row r="2717" ht="12.75">
      <c r="I2717" s="256"/>
    </row>
    <row r="2718" ht="12.75">
      <c r="I2718" s="256"/>
    </row>
    <row r="2719" ht="12.75">
      <c r="I2719" s="256"/>
    </row>
    <row r="2720" ht="12.75">
      <c r="I2720" s="256"/>
    </row>
    <row r="2721" ht="12.75">
      <c r="I2721" s="256"/>
    </row>
    <row r="2722" ht="12.75">
      <c r="I2722" s="256"/>
    </row>
    <row r="2723" ht="12.75">
      <c r="I2723" s="256"/>
    </row>
    <row r="2724" ht="12.75">
      <c r="I2724" s="256"/>
    </row>
    <row r="2725" ht="12.75">
      <c r="I2725" s="256"/>
    </row>
    <row r="2726" ht="12.75">
      <c r="I2726" s="256"/>
    </row>
    <row r="2727" ht="12.75">
      <c r="I2727" s="256"/>
    </row>
    <row r="2728" ht="12.75">
      <c r="I2728" s="256"/>
    </row>
    <row r="2729" ht="12.75">
      <c r="I2729" s="256"/>
    </row>
    <row r="2730" ht="12.75">
      <c r="I2730" s="256"/>
    </row>
    <row r="2731" ht="12.75">
      <c r="I2731" s="256"/>
    </row>
    <row r="2732" ht="12.75">
      <c r="I2732" s="256"/>
    </row>
    <row r="2733" ht="12.75">
      <c r="I2733" s="256"/>
    </row>
    <row r="2734" ht="12.75">
      <c r="I2734" s="256"/>
    </row>
    <row r="2735" ht="12.75">
      <c r="I2735" s="256"/>
    </row>
    <row r="2736" ht="12.75">
      <c r="I2736" s="256"/>
    </row>
    <row r="2737" ht="12.75">
      <c r="I2737" s="256"/>
    </row>
    <row r="2738" ht="12.75">
      <c r="I2738" s="256"/>
    </row>
    <row r="2739" ht="12.75">
      <c r="I2739" s="256"/>
    </row>
    <row r="2740" ht="12.75">
      <c r="I2740" s="256"/>
    </row>
    <row r="2741" ht="12.75">
      <c r="I2741" s="256"/>
    </row>
    <row r="2742" ht="12.75">
      <c r="I2742" s="256"/>
    </row>
    <row r="2743" ht="12.75">
      <c r="I2743" s="256"/>
    </row>
    <row r="2744" ht="12.75">
      <c r="I2744" s="256"/>
    </row>
    <row r="2745" ht="12.75">
      <c r="I2745" s="256"/>
    </row>
    <row r="2746" ht="12.75">
      <c r="I2746" s="256"/>
    </row>
    <row r="2747" ht="12.75">
      <c r="I2747" s="256"/>
    </row>
    <row r="2748" ht="12.75">
      <c r="I2748" s="256"/>
    </row>
    <row r="2749" ht="12.75">
      <c r="I2749" s="256"/>
    </row>
    <row r="2750" ht="12.75">
      <c r="I2750" s="256"/>
    </row>
    <row r="2751" ht="12.75">
      <c r="I2751" s="256"/>
    </row>
    <row r="2752" ht="12.75">
      <c r="I2752" s="256"/>
    </row>
    <row r="2753" ht="12.75">
      <c r="I2753" s="256"/>
    </row>
    <row r="2754" ht="12.75">
      <c r="I2754" s="256"/>
    </row>
    <row r="2755" ht="12.75">
      <c r="I2755" s="256"/>
    </row>
    <row r="2756" ht="12.75">
      <c r="I2756" s="256"/>
    </row>
    <row r="2757" ht="12.75">
      <c r="I2757" s="256"/>
    </row>
    <row r="2758" ht="12.75">
      <c r="I2758" s="256"/>
    </row>
    <row r="2759" ht="12.75">
      <c r="I2759" s="256"/>
    </row>
    <row r="2760" ht="12.75">
      <c r="I2760" s="256"/>
    </row>
    <row r="2761" ht="12.75">
      <c r="I2761" s="256"/>
    </row>
    <row r="2762" ht="12.75">
      <c r="I2762" s="256"/>
    </row>
    <row r="2763" ht="12.75">
      <c r="I2763" s="256"/>
    </row>
    <row r="2764" ht="12.75">
      <c r="I2764" s="256"/>
    </row>
    <row r="2765" ht="12.75">
      <c r="I2765" s="256"/>
    </row>
    <row r="2766" ht="12.75">
      <c r="I2766" s="256"/>
    </row>
    <row r="2767" ht="12.75">
      <c r="I2767" s="256"/>
    </row>
    <row r="2768" ht="12.75">
      <c r="I2768" s="256"/>
    </row>
    <row r="2769" ht="12.75">
      <c r="I2769" s="256"/>
    </row>
    <row r="2770" ht="12.75">
      <c r="I2770" s="256"/>
    </row>
    <row r="2771" ht="12.75">
      <c r="I2771" s="256"/>
    </row>
    <row r="2772" ht="12.75">
      <c r="I2772" s="256"/>
    </row>
    <row r="2773" ht="12.75">
      <c r="I2773" s="256"/>
    </row>
    <row r="2774" ht="12.75">
      <c r="I2774" s="256"/>
    </row>
    <row r="2775" ht="12.75">
      <c r="I2775" s="256"/>
    </row>
    <row r="2776" ht="12.75">
      <c r="I2776" s="256"/>
    </row>
    <row r="2777" ht="12.75">
      <c r="I2777" s="256"/>
    </row>
    <row r="2778" ht="12.75">
      <c r="I2778" s="256"/>
    </row>
    <row r="2779" ht="12.75">
      <c r="I2779" s="256"/>
    </row>
    <row r="2780" ht="12.75">
      <c r="I2780" s="256"/>
    </row>
    <row r="2781" ht="12.75">
      <c r="I2781" s="256"/>
    </row>
    <row r="2782" ht="12.75">
      <c r="I2782" s="256"/>
    </row>
    <row r="2783" ht="12.75">
      <c r="I2783" s="256"/>
    </row>
    <row r="2784" ht="12.75">
      <c r="I2784" s="256"/>
    </row>
    <row r="2785" ht="12.75">
      <c r="I2785" s="256"/>
    </row>
    <row r="2786" ht="12.75">
      <c r="I2786" s="256"/>
    </row>
    <row r="2787" ht="12.75">
      <c r="I2787" s="256"/>
    </row>
    <row r="2788" ht="12.75">
      <c r="I2788" s="256"/>
    </row>
    <row r="2789" ht="12.75">
      <c r="I2789" s="256"/>
    </row>
    <row r="2790" ht="12.75">
      <c r="I2790" s="256"/>
    </row>
    <row r="2791" ht="12.75">
      <c r="I2791" s="256"/>
    </row>
    <row r="2792" ht="12.75">
      <c r="I2792" s="256"/>
    </row>
    <row r="2793" ht="12.75">
      <c r="I2793" s="256"/>
    </row>
    <row r="2794" ht="12.75">
      <c r="I2794" s="256"/>
    </row>
    <row r="2795" ht="12.75">
      <c r="I2795" s="256"/>
    </row>
    <row r="2796" ht="12.75">
      <c r="I2796" s="256"/>
    </row>
    <row r="2797" ht="12.75">
      <c r="I2797" s="256"/>
    </row>
    <row r="2798" ht="12.75">
      <c r="I2798" s="256"/>
    </row>
    <row r="2799" ht="12.75">
      <c r="I2799" s="256"/>
    </row>
    <row r="2800" ht="12.75">
      <c r="I2800" s="256"/>
    </row>
    <row r="2801" ht="12.75">
      <c r="I2801" s="256"/>
    </row>
    <row r="2802" ht="12.75">
      <c r="I2802" s="256"/>
    </row>
    <row r="2803" ht="12.75">
      <c r="I2803" s="256"/>
    </row>
    <row r="2804" ht="12.75">
      <c r="I2804" s="256"/>
    </row>
    <row r="2805" ht="12.75">
      <c r="I2805" s="256"/>
    </row>
    <row r="2806" ht="12.75">
      <c r="I2806" s="256"/>
    </row>
    <row r="2807" ht="12.75">
      <c r="I2807" s="256"/>
    </row>
    <row r="2808" ht="12.75">
      <c r="I2808" s="256"/>
    </row>
    <row r="2809" ht="12.75">
      <c r="I2809" s="256"/>
    </row>
    <row r="2810" ht="12.75">
      <c r="I2810" s="256"/>
    </row>
    <row r="2811" ht="12.75">
      <c r="I2811" s="256"/>
    </row>
    <row r="2812" ht="12.75">
      <c r="I2812" s="256"/>
    </row>
    <row r="2813" ht="12.75">
      <c r="I2813" s="256"/>
    </row>
    <row r="2814" ht="12.75">
      <c r="I2814" s="256"/>
    </row>
    <row r="2815" ht="12.75">
      <c r="I2815" s="256"/>
    </row>
    <row r="2816" ht="12.75">
      <c r="I2816" s="256"/>
    </row>
    <row r="2817" ht="12.75">
      <c r="I2817" s="256"/>
    </row>
    <row r="2818" ht="12.75">
      <c r="I2818" s="256"/>
    </row>
    <row r="2819" ht="12.75">
      <c r="I2819" s="256"/>
    </row>
    <row r="2820" ht="12.75">
      <c r="I2820" s="256"/>
    </row>
    <row r="2821" ht="12.75">
      <c r="I2821" s="256"/>
    </row>
    <row r="2822" ht="12.75">
      <c r="I2822" s="256"/>
    </row>
    <row r="2823" ht="12.75">
      <c r="I2823" s="256"/>
    </row>
    <row r="2824" ht="12.75">
      <c r="I2824" s="256"/>
    </row>
    <row r="2825" ht="12.75">
      <c r="I2825" s="256"/>
    </row>
    <row r="2826" ht="12.75">
      <c r="I2826" s="256"/>
    </row>
    <row r="2827" ht="12.75">
      <c r="I2827" s="256"/>
    </row>
    <row r="2828" ht="12.75">
      <c r="I2828" s="256"/>
    </row>
    <row r="2829" ht="12.75">
      <c r="I2829" s="256"/>
    </row>
    <row r="2830" ht="12.75">
      <c r="I2830" s="256"/>
    </row>
    <row r="2831" ht="12.75">
      <c r="I2831" s="256"/>
    </row>
    <row r="2832" ht="12.75">
      <c r="I2832" s="256"/>
    </row>
    <row r="2833" ht="12.75">
      <c r="I2833" s="256"/>
    </row>
    <row r="2834" ht="12.75">
      <c r="I2834" s="256"/>
    </row>
    <row r="2835" ht="12.75">
      <c r="I2835" s="256"/>
    </row>
    <row r="2836" ht="12.75">
      <c r="I2836" s="256"/>
    </row>
    <row r="2837" ht="12.75">
      <c r="I2837" s="256"/>
    </row>
    <row r="2838" ht="12.75">
      <c r="I2838" s="256"/>
    </row>
    <row r="2839" ht="12.75">
      <c r="I2839" s="256"/>
    </row>
    <row r="2840" ht="12.75">
      <c r="I2840" s="256"/>
    </row>
    <row r="2841" ht="12.75">
      <c r="I2841" s="256"/>
    </row>
    <row r="2842" ht="12.75">
      <c r="I2842" s="256"/>
    </row>
    <row r="2843" ht="12.75">
      <c r="I2843" s="256"/>
    </row>
    <row r="2844" ht="12.75">
      <c r="I2844" s="256"/>
    </row>
    <row r="2845" ht="12.75">
      <c r="I2845" s="256"/>
    </row>
    <row r="2846" ht="12.75">
      <c r="I2846" s="256"/>
    </row>
    <row r="2847" ht="12.75">
      <c r="I2847" s="256"/>
    </row>
    <row r="2848" ht="12.75">
      <c r="I2848" s="256"/>
    </row>
    <row r="2849" ht="12.75">
      <c r="I2849" s="256"/>
    </row>
    <row r="2850" ht="12.75">
      <c r="I2850" s="256"/>
    </row>
    <row r="2851" ht="12.75">
      <c r="I2851" s="256"/>
    </row>
    <row r="2852" ht="12.75">
      <c r="I2852" s="256"/>
    </row>
    <row r="2853" ht="12.75">
      <c r="I2853" s="256"/>
    </row>
    <row r="2854" ht="12.75">
      <c r="I2854" s="256"/>
    </row>
    <row r="2855" ht="12.75">
      <c r="I2855" s="256"/>
    </row>
    <row r="2856" ht="12.75">
      <c r="I2856" s="256"/>
    </row>
    <row r="2857" ht="12.75">
      <c r="I2857" s="256"/>
    </row>
    <row r="2858" ht="12.75">
      <c r="I2858" s="256"/>
    </row>
    <row r="2859" ht="12.75">
      <c r="I2859" s="256"/>
    </row>
    <row r="2860" ht="12.75">
      <c r="I2860" s="256"/>
    </row>
    <row r="2861" ht="12.75">
      <c r="I2861" s="256"/>
    </row>
    <row r="2862" ht="12.75">
      <c r="I2862" s="256"/>
    </row>
    <row r="2863" ht="12.75">
      <c r="I2863" s="256"/>
    </row>
    <row r="2864" ht="12.75">
      <c r="I2864" s="256"/>
    </row>
    <row r="2865" ht="12.75">
      <c r="I2865" s="256"/>
    </row>
    <row r="2866" ht="12.75">
      <c r="I2866" s="256"/>
    </row>
    <row r="2867" ht="12.75">
      <c r="I2867" s="256"/>
    </row>
    <row r="2868" ht="12.75">
      <c r="I2868" s="256"/>
    </row>
    <row r="2869" ht="12.75">
      <c r="I2869" s="256"/>
    </row>
    <row r="2870" ht="12.75">
      <c r="I2870" s="256"/>
    </row>
    <row r="2871" ht="12.75">
      <c r="I2871" s="256"/>
    </row>
    <row r="2872" ht="12.75">
      <c r="I2872" s="256"/>
    </row>
    <row r="2873" ht="12.75">
      <c r="I2873" s="256"/>
    </row>
    <row r="2874" ht="12.75">
      <c r="I2874" s="256"/>
    </row>
    <row r="2875" ht="12.75">
      <c r="I2875" s="256"/>
    </row>
    <row r="2876" ht="12.75">
      <c r="I2876" s="256"/>
    </row>
    <row r="2877" ht="12.75">
      <c r="I2877" s="256"/>
    </row>
    <row r="2878" ht="12.75">
      <c r="I2878" s="256"/>
    </row>
    <row r="2879" ht="12.75">
      <c r="I2879" s="256"/>
    </row>
    <row r="2880" ht="12.75">
      <c r="I2880" s="256"/>
    </row>
    <row r="2881" ht="12.75">
      <c r="I2881" s="256"/>
    </row>
    <row r="2882" ht="12.75">
      <c r="I2882" s="256"/>
    </row>
    <row r="2883" ht="12.75">
      <c r="I2883" s="256"/>
    </row>
    <row r="2884" ht="12.75">
      <c r="I2884" s="256"/>
    </row>
    <row r="2885" ht="12.75">
      <c r="I2885" s="256"/>
    </row>
    <row r="2886" ht="12.75">
      <c r="I2886" s="256"/>
    </row>
    <row r="2887" ht="12.75">
      <c r="I2887" s="256"/>
    </row>
    <row r="2888" ht="12.75">
      <c r="I2888" s="256"/>
    </row>
    <row r="2889" ht="12.75">
      <c r="I2889" s="256"/>
    </row>
    <row r="2890" ht="12.75">
      <c r="I2890" s="256"/>
    </row>
    <row r="2891" ht="12.75">
      <c r="I2891" s="256"/>
    </row>
    <row r="2892" ht="12.75">
      <c r="I2892" s="256"/>
    </row>
    <row r="2893" ht="12.75">
      <c r="I2893" s="256"/>
    </row>
    <row r="2894" ht="12.75">
      <c r="I2894" s="256"/>
    </row>
    <row r="2895" ht="12.75">
      <c r="I2895" s="256"/>
    </row>
    <row r="2896" ht="12.75">
      <c r="I2896" s="256"/>
    </row>
    <row r="2897" ht="12.75">
      <c r="I2897" s="256"/>
    </row>
    <row r="2898" ht="12.75">
      <c r="I2898" s="256"/>
    </row>
    <row r="2899" ht="12.75">
      <c r="I2899" s="256"/>
    </row>
    <row r="2900" ht="12.75">
      <c r="I2900" s="256"/>
    </row>
    <row r="2901" ht="12.75">
      <c r="I2901" s="256"/>
    </row>
    <row r="2902" ht="12.75">
      <c r="I2902" s="256"/>
    </row>
    <row r="2903" ht="12.75">
      <c r="I2903" s="256"/>
    </row>
    <row r="2904" ht="12.75">
      <c r="I2904" s="256"/>
    </row>
    <row r="2905" ht="12.75">
      <c r="I2905" s="256"/>
    </row>
    <row r="2906" ht="12.75">
      <c r="I2906" s="256"/>
    </row>
    <row r="2907" ht="12.75">
      <c r="I2907" s="256"/>
    </row>
    <row r="2908" ht="12.75">
      <c r="I2908" s="256"/>
    </row>
    <row r="2909" ht="12.75">
      <c r="I2909" s="256"/>
    </row>
    <row r="2910" ht="12.75">
      <c r="I2910" s="256"/>
    </row>
    <row r="2911" ht="12.75">
      <c r="I2911" s="256"/>
    </row>
    <row r="2912" ht="12.75">
      <c r="I2912" s="256"/>
    </row>
    <row r="2913" ht="12.75">
      <c r="I2913" s="256"/>
    </row>
    <row r="2914" ht="12.75">
      <c r="I2914" s="256"/>
    </row>
    <row r="2915" ht="12.75">
      <c r="I2915" s="256"/>
    </row>
    <row r="2916" ht="12.75">
      <c r="I2916" s="256"/>
    </row>
    <row r="2917" ht="12.75">
      <c r="I2917" s="256"/>
    </row>
    <row r="2918" ht="12.75">
      <c r="I2918" s="256"/>
    </row>
    <row r="2919" ht="12.75">
      <c r="I2919" s="256"/>
    </row>
    <row r="2920" ht="12.75">
      <c r="I2920" s="256"/>
    </row>
    <row r="2921" ht="12.75">
      <c r="I2921" s="256"/>
    </row>
    <row r="2922" ht="12.75">
      <c r="I2922" s="256"/>
    </row>
    <row r="2923" ht="12.75">
      <c r="I2923" s="256"/>
    </row>
    <row r="2924" ht="12.75">
      <c r="I2924" s="256"/>
    </row>
    <row r="2925" ht="12.75">
      <c r="I2925" s="256"/>
    </row>
    <row r="2926" ht="12.75">
      <c r="I2926" s="256"/>
    </row>
    <row r="2927" ht="12.75">
      <c r="I2927" s="256"/>
    </row>
    <row r="2928" ht="12.75">
      <c r="I2928" s="256"/>
    </row>
    <row r="2929" ht="12.75">
      <c r="I2929" s="256"/>
    </row>
    <row r="2930" ht="12.75">
      <c r="I2930" s="256"/>
    </row>
    <row r="2931" ht="12.75">
      <c r="I2931" s="256"/>
    </row>
    <row r="2932" ht="12.75">
      <c r="I2932" s="256"/>
    </row>
    <row r="2933" ht="12.75">
      <c r="I2933" s="256"/>
    </row>
    <row r="2934" ht="12.75">
      <c r="I2934" s="256"/>
    </row>
    <row r="2935" ht="12.75">
      <c r="I2935" s="256"/>
    </row>
    <row r="2936" ht="12.75">
      <c r="I2936" s="256"/>
    </row>
    <row r="2937" ht="12.75">
      <c r="I2937" s="256"/>
    </row>
    <row r="2938" ht="12.75">
      <c r="I2938" s="256"/>
    </row>
    <row r="2939" ht="12.75">
      <c r="I2939" s="256"/>
    </row>
    <row r="2940" ht="12.75">
      <c r="I2940" s="256"/>
    </row>
    <row r="2941" ht="12.75">
      <c r="I2941" s="256"/>
    </row>
    <row r="2942" ht="12.75">
      <c r="I2942" s="256"/>
    </row>
    <row r="2943" ht="12.75">
      <c r="I2943" s="256"/>
    </row>
    <row r="2944" ht="12.75">
      <c r="I2944" s="256"/>
    </row>
    <row r="2945" ht="12.75">
      <c r="I2945" s="256"/>
    </row>
    <row r="2946" ht="12.75">
      <c r="I2946" s="256"/>
    </row>
    <row r="2947" ht="12.75">
      <c r="I2947" s="256"/>
    </row>
    <row r="2948" ht="12.75">
      <c r="I2948" s="256"/>
    </row>
    <row r="2949" ht="12.75">
      <c r="I2949" s="256"/>
    </row>
    <row r="2950" ht="12.75">
      <c r="I2950" s="256"/>
    </row>
    <row r="2951" ht="12.75">
      <c r="I2951" s="256"/>
    </row>
    <row r="2952" ht="12.75">
      <c r="I2952" s="256"/>
    </row>
    <row r="2953" ht="12.75">
      <c r="I2953" s="256"/>
    </row>
    <row r="2954" ht="12.75">
      <c r="I2954" s="256"/>
    </row>
    <row r="2955" ht="12.75">
      <c r="I2955" s="256"/>
    </row>
    <row r="2956" ht="12.75">
      <c r="I2956" s="256"/>
    </row>
    <row r="2957" ht="12.75">
      <c r="I2957" s="256"/>
    </row>
    <row r="2958" ht="12.75">
      <c r="I2958" s="256"/>
    </row>
    <row r="2959" ht="12.75">
      <c r="I2959" s="256"/>
    </row>
    <row r="2960" ht="12.75">
      <c r="I2960" s="256"/>
    </row>
    <row r="2961" ht="12.75">
      <c r="I2961" s="256"/>
    </row>
    <row r="2962" ht="12.75">
      <c r="I2962" s="256"/>
    </row>
    <row r="2963" ht="12.75">
      <c r="I2963" s="256"/>
    </row>
    <row r="2964" ht="12.75">
      <c r="I2964" s="256"/>
    </row>
    <row r="2965" ht="12.75">
      <c r="I2965" s="256"/>
    </row>
    <row r="2966" ht="12.75">
      <c r="I2966" s="256"/>
    </row>
    <row r="2967" ht="12.75">
      <c r="I2967" s="256"/>
    </row>
    <row r="2968" ht="12.75">
      <c r="I2968" s="256"/>
    </row>
    <row r="2969" ht="12.75">
      <c r="I2969" s="256"/>
    </row>
    <row r="2970" ht="12.75">
      <c r="I2970" s="256"/>
    </row>
    <row r="2971" ht="12.75">
      <c r="I2971" s="256"/>
    </row>
    <row r="2972" ht="12.75">
      <c r="I2972" s="256"/>
    </row>
    <row r="2973" ht="12.75">
      <c r="I2973" s="256"/>
    </row>
    <row r="2974" ht="12.75">
      <c r="I2974" s="256"/>
    </row>
    <row r="2975" ht="12.75">
      <c r="I2975" s="256"/>
    </row>
    <row r="2976" ht="12.75">
      <c r="I2976" s="256"/>
    </row>
    <row r="2977" ht="12.75">
      <c r="I2977" s="256"/>
    </row>
    <row r="2978" ht="12.75">
      <c r="I2978" s="256"/>
    </row>
    <row r="2979" ht="12.75">
      <c r="I2979" s="256"/>
    </row>
    <row r="2980" ht="12.75">
      <c r="I2980" s="256"/>
    </row>
    <row r="2981" ht="12.75">
      <c r="I2981" s="256"/>
    </row>
    <row r="2982" ht="12.75">
      <c r="I2982" s="256"/>
    </row>
    <row r="2983" ht="12.75">
      <c r="I2983" s="256"/>
    </row>
    <row r="2984" ht="12.75">
      <c r="I2984" s="256"/>
    </row>
    <row r="2985" ht="12.75">
      <c r="I2985" s="256"/>
    </row>
    <row r="2986" ht="12.75">
      <c r="I2986" s="256"/>
    </row>
    <row r="2987" ht="12.75">
      <c r="I2987" s="256"/>
    </row>
    <row r="2988" ht="12.75">
      <c r="I2988" s="256"/>
    </row>
    <row r="2989" ht="12.75">
      <c r="I2989" s="256"/>
    </row>
    <row r="2990" ht="12.75">
      <c r="I2990" s="256"/>
    </row>
    <row r="2991" ht="12.75">
      <c r="I2991" s="256"/>
    </row>
    <row r="2992" ht="12.75">
      <c r="I2992" s="256"/>
    </row>
    <row r="2993" ht="12.75">
      <c r="I2993" s="256"/>
    </row>
    <row r="2994" ht="12.75">
      <c r="I2994" s="256"/>
    </row>
    <row r="2995" ht="12.75">
      <c r="I2995" s="256"/>
    </row>
    <row r="2996" ht="12.75">
      <c r="I2996" s="256"/>
    </row>
    <row r="2997" ht="12.75">
      <c r="I2997" s="256"/>
    </row>
    <row r="2998" ht="12.75">
      <c r="I2998" s="256"/>
    </row>
    <row r="2999" ht="12.75">
      <c r="I2999" s="256"/>
    </row>
    <row r="3000" ht="12.75">
      <c r="I3000" s="256"/>
    </row>
    <row r="3001" ht="12.75">
      <c r="I3001" s="256"/>
    </row>
    <row r="3002" ht="12.75">
      <c r="I3002" s="256"/>
    </row>
    <row r="3003" ht="12.75">
      <c r="I3003" s="256"/>
    </row>
    <row r="3004" ht="12.75">
      <c r="I3004" s="256"/>
    </row>
    <row r="3005" ht="12.75">
      <c r="I3005" s="256"/>
    </row>
    <row r="3006" ht="12.75">
      <c r="I3006" s="256"/>
    </row>
    <row r="3007" ht="12.75">
      <c r="I3007" s="256"/>
    </row>
    <row r="3008" ht="12.75">
      <c r="I3008" s="256"/>
    </row>
    <row r="3009" ht="12.75">
      <c r="I3009" s="256"/>
    </row>
    <row r="3010" ht="12.75">
      <c r="I3010" s="256"/>
    </row>
    <row r="3011" ht="12.75">
      <c r="I3011" s="256"/>
    </row>
    <row r="3012" ht="12.75">
      <c r="I3012" s="256"/>
    </row>
    <row r="3013" ht="12.75">
      <c r="I3013" s="256"/>
    </row>
    <row r="3014" ht="12.75">
      <c r="I3014" s="256"/>
    </row>
    <row r="3015" ht="12.75">
      <c r="I3015" s="256"/>
    </row>
    <row r="3016" ht="12.75">
      <c r="I3016" s="256"/>
    </row>
    <row r="3017" ht="12.75">
      <c r="I3017" s="256"/>
    </row>
    <row r="3018" ht="12.75">
      <c r="I3018" s="256"/>
    </row>
    <row r="3019" ht="12.75">
      <c r="I3019" s="256"/>
    </row>
    <row r="3020" ht="12.75">
      <c r="I3020" s="256"/>
    </row>
    <row r="3021" ht="12.75">
      <c r="I3021" s="256"/>
    </row>
    <row r="3022" ht="12.75">
      <c r="I3022" s="256"/>
    </row>
    <row r="3023" ht="12.75">
      <c r="I3023" s="256"/>
    </row>
    <row r="3024" ht="12.75">
      <c r="I3024" s="256"/>
    </row>
    <row r="3025" ht="12.75">
      <c r="I3025" s="256"/>
    </row>
    <row r="3026" ht="12.75">
      <c r="I3026" s="256"/>
    </row>
    <row r="3027" ht="12.75">
      <c r="I3027" s="256"/>
    </row>
    <row r="3028" ht="12.75">
      <c r="I3028" s="256"/>
    </row>
    <row r="3029" ht="12.75">
      <c r="I3029" s="256"/>
    </row>
    <row r="3030" ht="12.75">
      <c r="I3030" s="256"/>
    </row>
    <row r="3031" ht="12.75">
      <c r="I3031" s="256"/>
    </row>
    <row r="3032" ht="12.75">
      <c r="I3032" s="256"/>
    </row>
    <row r="3033" ht="12.75">
      <c r="I3033" s="256"/>
    </row>
    <row r="3034" ht="12.75">
      <c r="I3034" s="256"/>
    </row>
    <row r="3035" ht="12.75">
      <c r="I3035" s="256"/>
    </row>
    <row r="3036" ht="12.75">
      <c r="I3036" s="256"/>
    </row>
    <row r="3037" ht="12.75">
      <c r="I3037" s="256"/>
    </row>
    <row r="3038" ht="12.75">
      <c r="I3038" s="256"/>
    </row>
    <row r="3039" ht="12.75">
      <c r="I3039" s="256"/>
    </row>
    <row r="3040" ht="12.75">
      <c r="I3040" s="256"/>
    </row>
    <row r="3041" ht="12.75">
      <c r="I3041" s="256"/>
    </row>
    <row r="3042" ht="12.75">
      <c r="I3042" s="256"/>
    </row>
    <row r="3043" ht="12.75">
      <c r="I3043" s="256"/>
    </row>
    <row r="3044" ht="12.75">
      <c r="I3044" s="256"/>
    </row>
    <row r="3045" ht="12.75">
      <c r="I3045" s="256"/>
    </row>
    <row r="3046" ht="12.75">
      <c r="I3046" s="256"/>
    </row>
    <row r="3047" ht="12.75">
      <c r="I3047" s="256"/>
    </row>
    <row r="3048" ht="12.75">
      <c r="I3048" s="256"/>
    </row>
    <row r="3049" ht="12.75">
      <c r="I3049" s="256"/>
    </row>
    <row r="3050" ht="12.75">
      <c r="I3050" s="256"/>
    </row>
    <row r="3051" ht="12.75">
      <c r="I3051" s="256"/>
    </row>
    <row r="3052" ht="12.75">
      <c r="I3052" s="256"/>
    </row>
    <row r="3053" ht="12.75">
      <c r="I3053" s="256"/>
    </row>
    <row r="3054" ht="12.75">
      <c r="I3054" s="256"/>
    </row>
    <row r="3055" ht="12.75">
      <c r="I3055" s="256"/>
    </row>
    <row r="3056" ht="12.75">
      <c r="I3056" s="256"/>
    </row>
    <row r="3057" ht="12.75">
      <c r="I3057" s="256"/>
    </row>
    <row r="3058" ht="12.75">
      <c r="I3058" s="256"/>
    </row>
    <row r="3059" ht="12.75">
      <c r="I3059" s="256"/>
    </row>
    <row r="3060" ht="12.75">
      <c r="I3060" s="256"/>
    </row>
    <row r="3061" ht="12.75">
      <c r="I3061" s="256"/>
    </row>
    <row r="3062" ht="12.75">
      <c r="I3062" s="256"/>
    </row>
    <row r="3063" ht="12.75">
      <c r="I3063" s="256"/>
    </row>
    <row r="3064" ht="12.75">
      <c r="I3064" s="256"/>
    </row>
    <row r="3065" ht="12.75">
      <c r="I3065" s="256"/>
    </row>
    <row r="3066" ht="12.75">
      <c r="I3066" s="256"/>
    </row>
    <row r="3067" ht="12.75">
      <c r="I3067" s="256"/>
    </row>
    <row r="3068" ht="12.75">
      <c r="I3068" s="256"/>
    </row>
    <row r="3069" ht="12.75">
      <c r="I3069" s="256"/>
    </row>
    <row r="3070" ht="12.75">
      <c r="I3070" s="256"/>
    </row>
    <row r="3071" ht="12.75">
      <c r="I3071" s="256"/>
    </row>
    <row r="3072" ht="12.75">
      <c r="I3072" s="256"/>
    </row>
    <row r="3073" ht="12.75">
      <c r="I3073" s="256"/>
    </row>
    <row r="3074" ht="12.75">
      <c r="I3074" s="256"/>
    </row>
    <row r="3075" ht="12.75">
      <c r="I3075" s="256"/>
    </row>
    <row r="3076" ht="12.75">
      <c r="I3076" s="256"/>
    </row>
    <row r="3077" ht="12.75">
      <c r="I3077" s="256"/>
    </row>
    <row r="3078" ht="12.75">
      <c r="I3078" s="256"/>
    </row>
    <row r="3079" ht="12.75">
      <c r="I3079" s="256"/>
    </row>
    <row r="3080" ht="12.75">
      <c r="I3080" s="256"/>
    </row>
    <row r="3081" ht="12.75">
      <c r="I3081" s="256"/>
    </row>
    <row r="3082" ht="12.75">
      <c r="I3082" s="256"/>
    </row>
    <row r="3083" ht="12.75">
      <c r="I3083" s="256"/>
    </row>
    <row r="3084" ht="12.75">
      <c r="I3084" s="256"/>
    </row>
    <row r="3085" ht="12.75">
      <c r="I3085" s="256"/>
    </row>
    <row r="3086" ht="12.75">
      <c r="I3086" s="256"/>
    </row>
    <row r="3087" ht="12.75">
      <c r="I3087" s="256"/>
    </row>
    <row r="3088" ht="12.75">
      <c r="I3088" s="256"/>
    </row>
    <row r="3089" ht="12.75">
      <c r="I3089" s="256"/>
    </row>
    <row r="3090" ht="12.75">
      <c r="I3090" s="256"/>
    </row>
    <row r="3091" ht="12.75">
      <c r="I3091" s="256"/>
    </row>
    <row r="3092" ht="12.75">
      <c r="I3092" s="256"/>
    </row>
    <row r="3093" ht="12.75">
      <c r="I3093" s="256"/>
    </row>
    <row r="3094" ht="12.75">
      <c r="I3094" s="256"/>
    </row>
    <row r="3095" ht="12.75">
      <c r="I3095" s="256"/>
    </row>
    <row r="3096" ht="12.75">
      <c r="I3096" s="256"/>
    </row>
    <row r="3097" ht="12.75">
      <c r="I3097" s="256"/>
    </row>
    <row r="3098" ht="12.75">
      <c r="I3098" s="256"/>
    </row>
    <row r="3099" ht="12.75">
      <c r="I3099" s="256"/>
    </row>
    <row r="3100" ht="12.75">
      <c r="I3100" s="256"/>
    </row>
    <row r="3101" ht="12.75">
      <c r="I3101" s="256"/>
    </row>
    <row r="3102" ht="12.75">
      <c r="I3102" s="256"/>
    </row>
    <row r="3103" ht="12.75">
      <c r="I3103" s="256"/>
    </row>
    <row r="3104" ht="12.75">
      <c r="I3104" s="256"/>
    </row>
    <row r="3105" ht="12.75">
      <c r="I3105" s="256"/>
    </row>
    <row r="3106" ht="12.75">
      <c r="I3106" s="256"/>
    </row>
    <row r="3107" ht="12.75">
      <c r="I3107" s="256"/>
    </row>
    <row r="3108" ht="12.75">
      <c r="I3108" s="256"/>
    </row>
    <row r="3109" ht="12.75">
      <c r="I3109" s="256"/>
    </row>
    <row r="3110" ht="12.75">
      <c r="I3110" s="256"/>
    </row>
    <row r="3111" ht="12.75">
      <c r="I3111" s="256"/>
    </row>
    <row r="3112" ht="12.75">
      <c r="I3112" s="256"/>
    </row>
    <row r="3113" ht="12.75">
      <c r="I3113" s="256"/>
    </row>
    <row r="3114" ht="12.75">
      <c r="I3114" s="256"/>
    </row>
    <row r="3115" ht="12.75">
      <c r="I3115" s="256"/>
    </row>
    <row r="3116" ht="12.75">
      <c r="I3116" s="256"/>
    </row>
    <row r="3117" ht="12.75">
      <c r="I3117" s="256"/>
    </row>
    <row r="3118" ht="12.75">
      <c r="I3118" s="256"/>
    </row>
    <row r="3119" ht="12.75">
      <c r="I3119" s="256"/>
    </row>
    <row r="3120" ht="12.75">
      <c r="I3120" s="256"/>
    </row>
    <row r="3121" ht="12.75">
      <c r="I3121" s="256"/>
    </row>
    <row r="3122" ht="12.75">
      <c r="I3122" s="256"/>
    </row>
    <row r="3123" ht="12.75">
      <c r="I3123" s="256"/>
    </row>
    <row r="3124" ht="12.75">
      <c r="I3124" s="256"/>
    </row>
    <row r="3125" ht="12.75">
      <c r="I3125" s="256"/>
    </row>
    <row r="3126" ht="12.75">
      <c r="I3126" s="256"/>
    </row>
    <row r="3127" ht="12.75">
      <c r="I3127" s="256"/>
    </row>
    <row r="3128" ht="12.75">
      <c r="I3128" s="256"/>
    </row>
    <row r="3129" ht="12.75">
      <c r="I3129" s="256"/>
    </row>
    <row r="3130" ht="12.75">
      <c r="I3130" s="256"/>
    </row>
    <row r="3131" ht="12.75">
      <c r="I3131" s="256"/>
    </row>
    <row r="3132" ht="12.75">
      <c r="I3132" s="256"/>
    </row>
    <row r="3133" ht="12.75">
      <c r="I3133" s="256"/>
    </row>
    <row r="3134" ht="12.75">
      <c r="I3134" s="256"/>
    </row>
    <row r="3135" ht="12.75">
      <c r="I3135" s="256"/>
    </row>
    <row r="3136" ht="12.75">
      <c r="I3136" s="256"/>
    </row>
    <row r="3137" ht="12.75">
      <c r="I3137" s="256"/>
    </row>
    <row r="3138" ht="12.75">
      <c r="I3138" s="256"/>
    </row>
    <row r="3139" ht="12.75">
      <c r="I3139" s="256"/>
    </row>
    <row r="3140" ht="12.75">
      <c r="I3140" s="256"/>
    </row>
    <row r="3141" ht="12.75">
      <c r="I3141" s="256"/>
    </row>
    <row r="3142" ht="12.75">
      <c r="I3142" s="256"/>
    </row>
    <row r="3143" ht="12.75">
      <c r="I3143" s="256"/>
    </row>
    <row r="3144" ht="12.75">
      <c r="I3144" s="256"/>
    </row>
    <row r="3145" ht="12.75">
      <c r="I3145" s="256"/>
    </row>
    <row r="3146" ht="12.75">
      <c r="I3146" s="256"/>
    </row>
    <row r="3147" ht="12.75">
      <c r="I3147" s="256"/>
    </row>
    <row r="3148" ht="12.75">
      <c r="I3148" s="256"/>
    </row>
    <row r="3149" ht="12.75">
      <c r="I3149" s="256"/>
    </row>
    <row r="3150" ht="12.75">
      <c r="I3150" s="256"/>
    </row>
    <row r="3151" ht="12.75">
      <c r="I3151" s="256"/>
    </row>
    <row r="3152" ht="12.75">
      <c r="I3152" s="256"/>
    </row>
    <row r="3153" ht="12.75">
      <c r="I3153" s="256"/>
    </row>
    <row r="3154" ht="12.75">
      <c r="I3154" s="256"/>
    </row>
    <row r="3155" ht="12.75">
      <c r="I3155" s="256"/>
    </row>
    <row r="3156" ht="12.75">
      <c r="I3156" s="256"/>
    </row>
    <row r="3157" ht="12.75">
      <c r="I3157" s="256"/>
    </row>
    <row r="3158" ht="12.75">
      <c r="I3158" s="256"/>
    </row>
    <row r="3159" ht="12.75">
      <c r="I3159" s="256"/>
    </row>
    <row r="3160" ht="12.75">
      <c r="I3160" s="256"/>
    </row>
    <row r="3161" ht="12.75">
      <c r="I3161" s="256"/>
    </row>
    <row r="3162" ht="12.75">
      <c r="I3162" s="256"/>
    </row>
    <row r="3163" ht="12.75">
      <c r="I3163" s="256"/>
    </row>
    <row r="3164" ht="12.75">
      <c r="I3164" s="256"/>
    </row>
    <row r="3165" ht="12.75">
      <c r="I3165" s="256"/>
    </row>
    <row r="3166" ht="12.75">
      <c r="I3166" s="256"/>
    </row>
    <row r="3167" ht="12.75">
      <c r="I3167" s="256"/>
    </row>
    <row r="3168" ht="12.75">
      <c r="I3168" s="256"/>
    </row>
    <row r="3169" ht="12.75">
      <c r="I3169" s="256"/>
    </row>
    <row r="3170" ht="12.75">
      <c r="I3170" s="256"/>
    </row>
    <row r="3171" ht="12.75">
      <c r="I3171" s="256"/>
    </row>
    <row r="3172" ht="12.75">
      <c r="I3172" s="256"/>
    </row>
    <row r="3173" ht="12.75">
      <c r="I3173" s="256"/>
    </row>
    <row r="3174" ht="12.75">
      <c r="I3174" s="256"/>
    </row>
    <row r="3175" ht="12.75">
      <c r="I3175" s="256"/>
    </row>
    <row r="3176" ht="12.75">
      <c r="I3176" s="256"/>
    </row>
    <row r="3177" ht="12.75">
      <c r="I3177" s="256"/>
    </row>
    <row r="3178" ht="12.75">
      <c r="I3178" s="256"/>
    </row>
    <row r="3179" ht="12.75">
      <c r="I3179" s="256"/>
    </row>
    <row r="3180" ht="12.75">
      <c r="I3180" s="256"/>
    </row>
    <row r="3181" ht="12.75">
      <c r="I3181" s="256"/>
    </row>
    <row r="3182" ht="12.75">
      <c r="I3182" s="256"/>
    </row>
    <row r="3183" ht="12.75">
      <c r="I3183" s="256"/>
    </row>
    <row r="3184" ht="12.75">
      <c r="I3184" s="256"/>
    </row>
    <row r="3185" ht="12.75">
      <c r="I3185" s="256"/>
    </row>
    <row r="3186" ht="12.75">
      <c r="I3186" s="256"/>
    </row>
    <row r="3187" ht="12.75">
      <c r="I3187" s="256"/>
    </row>
    <row r="3188" ht="12.75">
      <c r="I3188" s="256"/>
    </row>
    <row r="3189" ht="12.75">
      <c r="I3189" s="256"/>
    </row>
    <row r="3190" ht="12.75">
      <c r="I3190" s="256"/>
    </row>
    <row r="3191" ht="12.75">
      <c r="I3191" s="256"/>
    </row>
    <row r="3192" ht="12.75">
      <c r="I3192" s="256"/>
    </row>
    <row r="3193" ht="12.75">
      <c r="I3193" s="256"/>
    </row>
    <row r="3194" ht="12.75">
      <c r="I3194" s="256"/>
    </row>
    <row r="3195" ht="12.75">
      <c r="I3195" s="256"/>
    </row>
    <row r="3196" ht="12.75">
      <c r="I3196" s="256"/>
    </row>
    <row r="3197" ht="12.75">
      <c r="I3197" s="256"/>
    </row>
    <row r="3198" ht="12.75">
      <c r="I3198" s="256"/>
    </row>
    <row r="3199" ht="12.75">
      <c r="I3199" s="256"/>
    </row>
    <row r="3200" ht="12.75">
      <c r="I3200" s="256"/>
    </row>
    <row r="3201" ht="12.75">
      <c r="I3201" s="256"/>
    </row>
    <row r="3202" ht="12.75">
      <c r="I3202" s="256"/>
    </row>
    <row r="3203" ht="12.75">
      <c r="I3203" s="256"/>
    </row>
    <row r="3204" ht="12.75">
      <c r="I3204" s="256"/>
    </row>
    <row r="3205" ht="12.75">
      <c r="I3205" s="256"/>
    </row>
    <row r="3206" ht="12.75">
      <c r="I3206" s="256"/>
    </row>
    <row r="3207" ht="12.75">
      <c r="I3207" s="256"/>
    </row>
    <row r="3208" ht="12.75">
      <c r="I3208" s="256"/>
    </row>
    <row r="3209" ht="12.75">
      <c r="I3209" s="256"/>
    </row>
    <row r="3210" ht="12.75">
      <c r="I3210" s="256"/>
    </row>
    <row r="3211" ht="12.75">
      <c r="I3211" s="256"/>
    </row>
    <row r="3212" ht="12.75">
      <c r="I3212" s="256"/>
    </row>
    <row r="3213" ht="12.75">
      <c r="I3213" s="256"/>
    </row>
    <row r="3214" ht="12.75">
      <c r="I3214" s="256"/>
    </row>
    <row r="3215" ht="12.75">
      <c r="I3215" s="256"/>
    </row>
    <row r="3216" ht="12.75">
      <c r="I3216" s="256"/>
    </row>
    <row r="3217" ht="12.75">
      <c r="I3217" s="256"/>
    </row>
    <row r="3218" ht="12.75">
      <c r="I3218" s="256"/>
    </row>
    <row r="3219" ht="12.75">
      <c r="I3219" s="256"/>
    </row>
    <row r="3220" ht="12.75">
      <c r="I3220" s="256"/>
    </row>
    <row r="3221" ht="12.75">
      <c r="I3221" s="256"/>
    </row>
    <row r="3222" ht="12.75">
      <c r="I3222" s="256"/>
    </row>
    <row r="3223" ht="12.75">
      <c r="I3223" s="256"/>
    </row>
    <row r="3224" ht="12.75">
      <c r="I3224" s="256"/>
    </row>
    <row r="3225" ht="12.75">
      <c r="I3225" s="256"/>
    </row>
    <row r="3226" ht="12.75">
      <c r="I3226" s="256"/>
    </row>
    <row r="3227" ht="12.75">
      <c r="I3227" s="256"/>
    </row>
    <row r="3228" ht="12.75">
      <c r="I3228" s="256"/>
    </row>
    <row r="3229" ht="12.75">
      <c r="I3229" s="256"/>
    </row>
    <row r="3230" ht="12.75">
      <c r="I3230" s="256"/>
    </row>
    <row r="3231" ht="12.75">
      <c r="I3231" s="256"/>
    </row>
    <row r="3232" ht="12.75">
      <c r="I3232" s="256"/>
    </row>
    <row r="3233" ht="12.75">
      <c r="I3233" s="256"/>
    </row>
    <row r="3234" ht="12.75">
      <c r="I3234" s="256"/>
    </row>
    <row r="3235" ht="12.75">
      <c r="I3235" s="256"/>
    </row>
    <row r="3236" ht="12.75">
      <c r="I3236" s="256"/>
    </row>
    <row r="3237" ht="12.75">
      <c r="I3237" s="256"/>
    </row>
    <row r="3238" ht="12.75">
      <c r="I3238" s="256"/>
    </row>
    <row r="3239" ht="12.75">
      <c r="I3239" s="256"/>
    </row>
    <row r="3240" ht="12.75">
      <c r="I3240" s="256"/>
    </row>
    <row r="3241" ht="12.75">
      <c r="I3241" s="256"/>
    </row>
    <row r="3242" ht="12.75">
      <c r="I3242" s="256"/>
    </row>
    <row r="3243" ht="12.75">
      <c r="I3243" s="256"/>
    </row>
    <row r="3244" ht="12.75">
      <c r="I3244" s="256"/>
    </row>
    <row r="3245" ht="12.75">
      <c r="I3245" s="256"/>
    </row>
    <row r="3246" ht="12.75">
      <c r="I3246" s="256"/>
    </row>
    <row r="3247" ht="12.75">
      <c r="I3247" s="256"/>
    </row>
    <row r="3248" ht="12.75">
      <c r="I3248" s="256"/>
    </row>
    <row r="3249" ht="12.75">
      <c r="I3249" s="256"/>
    </row>
    <row r="3250" ht="12.75">
      <c r="I3250" s="256"/>
    </row>
    <row r="3251" ht="12.75">
      <c r="I3251" s="256"/>
    </row>
    <row r="3252" ht="12.75">
      <c r="I3252" s="256"/>
    </row>
    <row r="3253" ht="12.75">
      <c r="I3253" s="256"/>
    </row>
    <row r="3254" ht="12.75">
      <c r="I3254" s="256"/>
    </row>
    <row r="3255" ht="12.75">
      <c r="I3255" s="256"/>
    </row>
    <row r="3256" ht="12.75">
      <c r="I3256" s="256"/>
    </row>
    <row r="3257" ht="12.75">
      <c r="I3257" s="256"/>
    </row>
    <row r="3258" ht="12.75">
      <c r="I3258" s="256"/>
    </row>
    <row r="3259" ht="12.75">
      <c r="I3259" s="256"/>
    </row>
    <row r="3260" ht="12.75">
      <c r="I3260" s="256"/>
    </row>
    <row r="3261" ht="12.75">
      <c r="I3261" s="256"/>
    </row>
    <row r="3262" ht="12.75">
      <c r="I3262" s="256"/>
    </row>
    <row r="3263" ht="12.75">
      <c r="I3263" s="256"/>
    </row>
    <row r="3264" ht="12.75">
      <c r="I3264" s="256"/>
    </row>
    <row r="3265" ht="12.75">
      <c r="I3265" s="256"/>
    </row>
    <row r="3266" ht="12.75">
      <c r="I3266" s="256"/>
    </row>
    <row r="3267" ht="12.75">
      <c r="I3267" s="256"/>
    </row>
    <row r="3268" ht="12.75">
      <c r="I3268" s="256"/>
    </row>
    <row r="3269" ht="12.75">
      <c r="I3269" s="256"/>
    </row>
    <row r="3270" ht="12.75">
      <c r="I3270" s="256"/>
    </row>
    <row r="3271" ht="12.75">
      <c r="I3271" s="256"/>
    </row>
    <row r="3272" ht="12.75">
      <c r="I3272" s="256"/>
    </row>
    <row r="3273" ht="12.75">
      <c r="I3273" s="256"/>
    </row>
    <row r="3274" ht="12.75">
      <c r="I3274" s="256"/>
    </row>
    <row r="3275" ht="12.75">
      <c r="I3275" s="256"/>
    </row>
    <row r="3276" ht="12.75">
      <c r="I3276" s="256"/>
    </row>
    <row r="3277" ht="12.75">
      <c r="I3277" s="256"/>
    </row>
    <row r="3278" ht="12.75">
      <c r="I3278" s="256"/>
    </row>
    <row r="3279" ht="12.75">
      <c r="I3279" s="256"/>
    </row>
    <row r="3280" ht="12.75">
      <c r="I3280" s="256"/>
    </row>
    <row r="3281" ht="12.75">
      <c r="I3281" s="256"/>
    </row>
    <row r="3282" ht="12.75">
      <c r="I3282" s="256"/>
    </row>
    <row r="3283" ht="12.75">
      <c r="I3283" s="256"/>
    </row>
    <row r="3284" ht="12.75">
      <c r="I3284" s="256"/>
    </row>
    <row r="3285" ht="12.75">
      <c r="I3285" s="256"/>
    </row>
    <row r="3286" ht="12.75">
      <c r="I3286" s="256"/>
    </row>
    <row r="3287" ht="12.75">
      <c r="I3287" s="256"/>
    </row>
    <row r="3288" ht="12.75">
      <c r="I3288" s="256"/>
    </row>
    <row r="3289" ht="12.75">
      <c r="I3289" s="256"/>
    </row>
    <row r="3290" ht="12.75">
      <c r="I3290" s="256"/>
    </row>
    <row r="3291" ht="12.75">
      <c r="I3291" s="256"/>
    </row>
    <row r="3292" ht="12.75">
      <c r="I3292" s="256"/>
    </row>
    <row r="3293" ht="12.75">
      <c r="I3293" s="256"/>
    </row>
    <row r="3294" ht="12.75">
      <c r="I3294" s="256"/>
    </row>
    <row r="3295" ht="12.75">
      <c r="I3295" s="256"/>
    </row>
    <row r="3296" ht="12.75">
      <c r="I3296" s="256"/>
    </row>
    <row r="3297" ht="12.75">
      <c r="I3297" s="256"/>
    </row>
    <row r="3298" ht="12.75">
      <c r="I3298" s="256"/>
    </row>
    <row r="3299" ht="12.75">
      <c r="I3299" s="256"/>
    </row>
    <row r="3300" ht="12.75">
      <c r="I3300" s="256"/>
    </row>
    <row r="3301" ht="12.75">
      <c r="I3301" s="256"/>
    </row>
    <row r="3302" ht="12.75">
      <c r="I3302" s="256"/>
    </row>
    <row r="3303" ht="12.75">
      <c r="I3303" s="256"/>
    </row>
    <row r="3304" ht="12.75">
      <c r="I3304" s="256"/>
    </row>
    <row r="3305" ht="12.75">
      <c r="I3305" s="256"/>
    </row>
    <row r="3306" ht="12.75">
      <c r="I3306" s="256"/>
    </row>
    <row r="3307" ht="12.75">
      <c r="I3307" s="256"/>
    </row>
    <row r="3308" ht="12.75">
      <c r="I3308" s="256"/>
    </row>
    <row r="3309" ht="12.75">
      <c r="I3309" s="256"/>
    </row>
    <row r="3310" ht="12.75">
      <c r="I3310" s="256"/>
    </row>
    <row r="3311" ht="12.75">
      <c r="I3311" s="256"/>
    </row>
    <row r="3312" ht="12.75">
      <c r="I3312" s="256"/>
    </row>
    <row r="3313" ht="12.75">
      <c r="I3313" s="256"/>
    </row>
    <row r="3314" ht="12.75">
      <c r="I3314" s="256"/>
    </row>
    <row r="3315" ht="12.75">
      <c r="I3315" s="256"/>
    </row>
    <row r="3316" ht="12.75">
      <c r="I3316" s="256"/>
    </row>
    <row r="3317" ht="12.75">
      <c r="I3317" s="256"/>
    </row>
    <row r="3318" ht="12.75">
      <c r="I3318" s="256"/>
    </row>
    <row r="3319" ht="12.75">
      <c r="I3319" s="256"/>
    </row>
    <row r="3320" ht="12.75">
      <c r="I3320" s="256"/>
    </row>
    <row r="3321" ht="12.75">
      <c r="I3321" s="256"/>
    </row>
    <row r="3322" ht="12.75">
      <c r="I3322" s="256"/>
    </row>
    <row r="3323" ht="12.75">
      <c r="I3323" s="256"/>
    </row>
    <row r="3324" ht="12.75">
      <c r="I3324" s="256"/>
    </row>
    <row r="3325" ht="12.75">
      <c r="I3325" s="256"/>
    </row>
    <row r="3326" ht="12.75">
      <c r="I3326" s="256"/>
    </row>
    <row r="3327" ht="12.75">
      <c r="I3327" s="256"/>
    </row>
    <row r="3328" ht="12.75">
      <c r="I3328" s="256"/>
    </row>
    <row r="3329" ht="12.75">
      <c r="I3329" s="256"/>
    </row>
    <row r="3330" ht="12.75">
      <c r="I3330" s="256"/>
    </row>
    <row r="3331" ht="12.75">
      <c r="I3331" s="256"/>
    </row>
    <row r="3332" ht="12.75">
      <c r="I3332" s="256"/>
    </row>
    <row r="3333" ht="12.75">
      <c r="I3333" s="256"/>
    </row>
    <row r="3334" ht="12.75">
      <c r="I3334" s="256"/>
    </row>
    <row r="3335" ht="12.75">
      <c r="I3335" s="256"/>
    </row>
    <row r="3336" ht="12.75">
      <c r="I3336" s="256"/>
    </row>
    <row r="3337" ht="12.75">
      <c r="I3337" s="256"/>
    </row>
    <row r="3338" ht="12.75">
      <c r="I3338" s="256"/>
    </row>
    <row r="3339" ht="12.75">
      <c r="I3339" s="256"/>
    </row>
    <row r="3340" ht="12.75">
      <c r="I3340" s="256"/>
    </row>
    <row r="3341" ht="12.75">
      <c r="I3341" s="256"/>
    </row>
    <row r="3342" ht="12.75">
      <c r="I3342" s="256"/>
    </row>
    <row r="3343" ht="12.75">
      <c r="I3343" s="256"/>
    </row>
    <row r="3344" ht="12.75">
      <c r="I3344" s="256"/>
    </row>
    <row r="3345" ht="12.75">
      <c r="I3345" s="256"/>
    </row>
    <row r="3346" ht="12.75">
      <c r="I3346" s="256"/>
    </row>
    <row r="3347" ht="12.75">
      <c r="I3347" s="256"/>
    </row>
    <row r="3348" ht="12.75">
      <c r="I3348" s="256"/>
    </row>
    <row r="3349" ht="12.75">
      <c r="I3349" s="256"/>
    </row>
    <row r="3350" ht="12.75">
      <c r="I3350" s="256"/>
    </row>
    <row r="3351" ht="12.75">
      <c r="I3351" s="256"/>
    </row>
    <row r="3352" ht="12.75">
      <c r="I3352" s="256"/>
    </row>
    <row r="3353" ht="12.75">
      <c r="I3353" s="256"/>
    </row>
    <row r="3354" ht="12.75">
      <c r="I3354" s="256"/>
    </row>
    <row r="3355" ht="12.75">
      <c r="I3355" s="256"/>
    </row>
    <row r="3356" ht="12.75">
      <c r="I3356" s="256"/>
    </row>
    <row r="3357" ht="12.75">
      <c r="I3357" s="256"/>
    </row>
    <row r="3358" ht="12.75">
      <c r="I3358" s="256"/>
    </row>
    <row r="3359" ht="12.75">
      <c r="I3359" s="256"/>
    </row>
    <row r="3360" ht="12.75">
      <c r="I3360" s="256"/>
    </row>
    <row r="3361" ht="12.75">
      <c r="I3361" s="256"/>
    </row>
    <row r="3362" ht="12.75">
      <c r="I3362" s="256"/>
    </row>
    <row r="3363" ht="12.75">
      <c r="I3363" s="256"/>
    </row>
    <row r="3364" ht="12.75">
      <c r="I3364" s="256"/>
    </row>
    <row r="3365" ht="12.75">
      <c r="I3365" s="256"/>
    </row>
    <row r="3366" ht="12.75">
      <c r="I3366" s="256"/>
    </row>
    <row r="3367" ht="12.75">
      <c r="I3367" s="256"/>
    </row>
    <row r="3368" ht="12.75">
      <c r="I3368" s="256"/>
    </row>
    <row r="3369" ht="12.75">
      <c r="I3369" s="256"/>
    </row>
    <row r="3370" ht="12.75">
      <c r="I3370" s="256"/>
    </row>
    <row r="3371" ht="12.75">
      <c r="I3371" s="256"/>
    </row>
    <row r="3372" ht="12.75">
      <c r="I3372" s="256"/>
    </row>
    <row r="3373" ht="12.75">
      <c r="I3373" s="256"/>
    </row>
    <row r="3374" ht="12.75">
      <c r="I3374" s="256"/>
    </row>
    <row r="3375" ht="12.75">
      <c r="I3375" s="256"/>
    </row>
    <row r="3376" ht="12.75">
      <c r="I3376" s="256"/>
    </row>
    <row r="3377" ht="12.75">
      <c r="I3377" s="256"/>
    </row>
    <row r="3378" ht="12.75">
      <c r="I3378" s="256"/>
    </row>
    <row r="3379" ht="12.75">
      <c r="I3379" s="256"/>
    </row>
    <row r="3380" ht="12.75">
      <c r="I3380" s="256"/>
    </row>
    <row r="3381" ht="12.75">
      <c r="I3381" s="256"/>
    </row>
    <row r="3382" ht="12.75">
      <c r="I3382" s="256"/>
    </row>
    <row r="3383" ht="12.75">
      <c r="I3383" s="256"/>
    </row>
    <row r="3384" ht="12.75">
      <c r="I3384" s="256"/>
    </row>
    <row r="3385" ht="12.75">
      <c r="I3385" s="256"/>
    </row>
    <row r="3386" ht="12.75">
      <c r="I3386" s="256"/>
    </row>
    <row r="3387" ht="12.75">
      <c r="I3387" s="256"/>
    </row>
    <row r="3388" ht="12.75">
      <c r="I3388" s="256"/>
    </row>
    <row r="3389" ht="12.75">
      <c r="I3389" s="256"/>
    </row>
    <row r="3390" ht="12.75">
      <c r="I3390" s="256"/>
    </row>
    <row r="3391" ht="12.75">
      <c r="I3391" s="256"/>
    </row>
    <row r="3392" ht="12.75">
      <c r="I3392" s="256"/>
    </row>
    <row r="3393" ht="12.75">
      <c r="I3393" s="256"/>
    </row>
    <row r="3394" ht="12.75">
      <c r="I3394" s="256"/>
    </row>
    <row r="3395" ht="12.75">
      <c r="I3395" s="256"/>
    </row>
    <row r="3396" ht="12.75">
      <c r="I3396" s="256"/>
    </row>
    <row r="3397" ht="12.75">
      <c r="I3397" s="256"/>
    </row>
    <row r="3398" ht="12.75">
      <c r="I3398" s="256"/>
    </row>
    <row r="3399" ht="12.75">
      <c r="I3399" s="256"/>
    </row>
    <row r="3400" ht="12.75">
      <c r="I3400" s="256"/>
    </row>
    <row r="3401" ht="12.75">
      <c r="I3401" s="256"/>
    </row>
    <row r="3402" ht="12.75">
      <c r="I3402" s="256"/>
    </row>
    <row r="3403" ht="12.75">
      <c r="I3403" s="256"/>
    </row>
    <row r="3404" ht="12.75">
      <c r="I3404" s="256"/>
    </row>
    <row r="3405" ht="12.75">
      <c r="I3405" s="256"/>
    </row>
    <row r="3406" ht="12.75">
      <c r="I3406" s="256"/>
    </row>
    <row r="3407" ht="12.75">
      <c r="I3407" s="256"/>
    </row>
    <row r="3408" ht="12.75">
      <c r="I3408" s="256"/>
    </row>
    <row r="3409" ht="12.75">
      <c r="I3409" s="256"/>
    </row>
    <row r="3410" ht="12.75">
      <c r="I3410" s="256"/>
    </row>
    <row r="3411" ht="12.75">
      <c r="I3411" s="256"/>
    </row>
    <row r="3412" ht="12.75">
      <c r="I3412" s="256"/>
    </row>
    <row r="3413" ht="12.75">
      <c r="I3413" s="256"/>
    </row>
    <row r="3414" ht="12.75">
      <c r="I3414" s="256"/>
    </row>
    <row r="3415" ht="12.75">
      <c r="I3415" s="256"/>
    </row>
    <row r="3416" ht="12.75">
      <c r="I3416" s="256"/>
    </row>
    <row r="3417" ht="12.75">
      <c r="I3417" s="256"/>
    </row>
    <row r="3418" ht="12.75">
      <c r="I3418" s="256"/>
    </row>
    <row r="3419" ht="12.75">
      <c r="I3419" s="256"/>
    </row>
    <row r="3420" ht="12.75">
      <c r="I3420" s="256"/>
    </row>
    <row r="3421" ht="12.75">
      <c r="I3421" s="256"/>
    </row>
    <row r="3422" ht="12.75">
      <c r="I3422" s="256"/>
    </row>
    <row r="3423" ht="12.75">
      <c r="I3423" s="256"/>
    </row>
    <row r="3424" ht="12.75">
      <c r="I3424" s="256"/>
    </row>
    <row r="3425" ht="12.75">
      <c r="I3425" s="256"/>
    </row>
    <row r="3426" ht="12.75">
      <c r="I3426" s="256"/>
    </row>
    <row r="3427" ht="12.75">
      <c r="I3427" s="256"/>
    </row>
    <row r="3428" ht="12.75">
      <c r="I3428" s="256"/>
    </row>
    <row r="3429" ht="12.75">
      <c r="I3429" s="256"/>
    </row>
    <row r="3430" ht="12.75">
      <c r="I3430" s="256"/>
    </row>
    <row r="3431" ht="12.75">
      <c r="I3431" s="256"/>
    </row>
    <row r="3432" ht="12.75">
      <c r="I3432" s="256"/>
    </row>
    <row r="3433" ht="12.75">
      <c r="I3433" s="256"/>
    </row>
    <row r="3434" ht="12.75">
      <c r="I3434" s="256"/>
    </row>
    <row r="3435" ht="12.75">
      <c r="I3435" s="256"/>
    </row>
    <row r="3436" ht="12.75">
      <c r="I3436" s="256"/>
    </row>
    <row r="3437" ht="12.75">
      <c r="I3437" s="256"/>
    </row>
    <row r="3438" ht="12.75">
      <c r="I3438" s="256"/>
    </row>
    <row r="3439" ht="12.75">
      <c r="I3439" s="256"/>
    </row>
    <row r="3440" ht="12.75">
      <c r="I3440" s="256"/>
    </row>
    <row r="3441" ht="12.75">
      <c r="I3441" s="256"/>
    </row>
    <row r="3442" ht="12.75">
      <c r="I3442" s="256"/>
    </row>
    <row r="3443" ht="12.75">
      <c r="I3443" s="256"/>
    </row>
    <row r="3444" ht="12.75">
      <c r="I3444" s="256"/>
    </row>
    <row r="3445" ht="12.75">
      <c r="I3445" s="256"/>
    </row>
    <row r="3446" ht="12.75">
      <c r="I3446" s="256"/>
    </row>
    <row r="3447" ht="12.75">
      <c r="I3447" s="256"/>
    </row>
    <row r="3448" ht="12.75">
      <c r="I3448" s="256"/>
    </row>
    <row r="3449" ht="12.75">
      <c r="I3449" s="256"/>
    </row>
    <row r="3450" ht="12.75">
      <c r="I3450" s="256"/>
    </row>
    <row r="3451" ht="12.75">
      <c r="I3451" s="256"/>
    </row>
    <row r="3452" ht="12.75">
      <c r="I3452" s="256"/>
    </row>
    <row r="3453" ht="12.75">
      <c r="I3453" s="256"/>
    </row>
    <row r="3454" ht="12.75">
      <c r="I3454" s="256"/>
    </row>
    <row r="3455" ht="12.75">
      <c r="I3455" s="256"/>
    </row>
    <row r="3456" ht="12.75">
      <c r="I3456" s="256"/>
    </row>
    <row r="3457" ht="12.75">
      <c r="I3457" s="256"/>
    </row>
    <row r="3458" ht="12.75">
      <c r="I3458" s="256"/>
    </row>
    <row r="3459" ht="12.75">
      <c r="I3459" s="256"/>
    </row>
    <row r="3460" ht="12.75">
      <c r="I3460" s="256"/>
    </row>
    <row r="3461" ht="12.75">
      <c r="I3461" s="256"/>
    </row>
    <row r="3462" ht="12.75">
      <c r="I3462" s="256"/>
    </row>
    <row r="3463" ht="12.75">
      <c r="I3463" s="256"/>
    </row>
    <row r="3464" ht="12.75">
      <c r="I3464" s="256"/>
    </row>
    <row r="3465" ht="12.75">
      <c r="I3465" s="256"/>
    </row>
    <row r="3466" ht="12.75">
      <c r="I3466" s="256"/>
    </row>
    <row r="3467" ht="12.75">
      <c r="I3467" s="256"/>
    </row>
    <row r="3468" ht="12.75">
      <c r="I3468" s="256"/>
    </row>
    <row r="3469" ht="12.75">
      <c r="I3469" s="256"/>
    </row>
    <row r="3470" ht="12.75">
      <c r="I3470" s="256"/>
    </row>
    <row r="3471" ht="12.75">
      <c r="I3471" s="256"/>
    </row>
    <row r="3472" ht="12.75">
      <c r="I3472" s="256"/>
    </row>
    <row r="3473" ht="12.75">
      <c r="I3473" s="256"/>
    </row>
    <row r="3474" ht="12.75">
      <c r="I3474" s="256"/>
    </row>
    <row r="3475" ht="12.75">
      <c r="I3475" s="256"/>
    </row>
    <row r="3476" ht="12.75">
      <c r="I3476" s="256"/>
    </row>
    <row r="3477" ht="12.75">
      <c r="I3477" s="256"/>
    </row>
    <row r="3478" ht="12.75">
      <c r="I3478" s="256"/>
    </row>
    <row r="3479" ht="12.75">
      <c r="I3479" s="256"/>
    </row>
    <row r="3480" ht="12.75">
      <c r="I3480" s="256"/>
    </row>
    <row r="3481" ht="12.75">
      <c r="I3481" s="256"/>
    </row>
    <row r="3482" ht="12.75">
      <c r="I3482" s="256"/>
    </row>
    <row r="3483" ht="12.75">
      <c r="I3483" s="256"/>
    </row>
    <row r="3484" ht="12.75">
      <c r="I3484" s="256"/>
    </row>
    <row r="3485" ht="12.75">
      <c r="I3485" s="256"/>
    </row>
    <row r="3486" ht="12.75">
      <c r="I3486" s="256"/>
    </row>
    <row r="3487" ht="12.75">
      <c r="I3487" s="256"/>
    </row>
    <row r="3488" ht="12.75">
      <c r="I3488" s="256"/>
    </row>
    <row r="3489" ht="12.75">
      <c r="I3489" s="256"/>
    </row>
    <row r="3490" ht="12.75">
      <c r="I3490" s="256"/>
    </row>
    <row r="3491" ht="12.75">
      <c r="I3491" s="256"/>
    </row>
    <row r="3492" ht="12.75">
      <c r="I3492" s="256"/>
    </row>
    <row r="3493" ht="12.75">
      <c r="I3493" s="256"/>
    </row>
    <row r="3494" ht="12.75">
      <c r="I3494" s="256"/>
    </row>
    <row r="3495" ht="12.75">
      <c r="I3495" s="256"/>
    </row>
    <row r="3496" ht="12.75">
      <c r="I3496" s="256"/>
    </row>
    <row r="3497" ht="12.75">
      <c r="I3497" s="256"/>
    </row>
    <row r="3498" ht="12.75">
      <c r="I3498" s="256"/>
    </row>
    <row r="3499" ht="12.75">
      <c r="I3499" s="256"/>
    </row>
    <row r="3500" ht="12.75">
      <c r="I3500" s="256"/>
    </row>
    <row r="3501" ht="12.75">
      <c r="I3501" s="256"/>
    </row>
    <row r="3502" ht="12.75">
      <c r="I3502" s="256"/>
    </row>
    <row r="3503" ht="12.75">
      <c r="I3503" s="256"/>
    </row>
    <row r="3504" ht="12.75">
      <c r="I3504" s="256"/>
    </row>
    <row r="3505" ht="12.75">
      <c r="I3505" s="256"/>
    </row>
    <row r="3506" ht="12.75">
      <c r="I3506" s="256"/>
    </row>
    <row r="3507" ht="12.75">
      <c r="I3507" s="256"/>
    </row>
    <row r="3508" ht="12.75">
      <c r="I3508" s="256"/>
    </row>
    <row r="3509" ht="12.75">
      <c r="I3509" s="256"/>
    </row>
    <row r="3510" ht="12.75">
      <c r="I3510" s="256"/>
    </row>
    <row r="3511" ht="12.75">
      <c r="I3511" s="256"/>
    </row>
    <row r="3512" ht="12.75">
      <c r="I3512" s="256"/>
    </row>
    <row r="3513" ht="12.75">
      <c r="I3513" s="256"/>
    </row>
    <row r="3514" ht="12.75">
      <c r="I3514" s="256"/>
    </row>
    <row r="3515" ht="12.75">
      <c r="I3515" s="256"/>
    </row>
    <row r="3516" ht="12.75">
      <c r="I3516" s="256"/>
    </row>
    <row r="3517" ht="12.75">
      <c r="I3517" s="256"/>
    </row>
    <row r="3518" ht="12.75">
      <c r="I3518" s="256"/>
    </row>
    <row r="3519" ht="12.75">
      <c r="I3519" s="256"/>
    </row>
    <row r="3520" ht="12.75">
      <c r="I3520" s="256"/>
    </row>
    <row r="3521" ht="12.75">
      <c r="I3521" s="256"/>
    </row>
    <row r="3522" ht="12.75">
      <c r="I3522" s="256"/>
    </row>
    <row r="3523" ht="12.75">
      <c r="I3523" s="256"/>
    </row>
    <row r="3524" ht="12.75">
      <c r="I3524" s="256"/>
    </row>
    <row r="3525" ht="12.75">
      <c r="I3525" s="256"/>
    </row>
    <row r="3526" ht="12.75">
      <c r="I3526" s="256"/>
    </row>
    <row r="3527" ht="12.75">
      <c r="I3527" s="256"/>
    </row>
    <row r="3528" ht="12.75">
      <c r="I3528" s="256"/>
    </row>
    <row r="3529" ht="12.75">
      <c r="I3529" s="256"/>
    </row>
    <row r="3530" ht="12.75">
      <c r="I3530" s="256"/>
    </row>
    <row r="3531" ht="12.75">
      <c r="I3531" s="256"/>
    </row>
    <row r="3532" ht="12.75">
      <c r="I3532" s="256"/>
    </row>
    <row r="3533" ht="12.75">
      <c r="I3533" s="256"/>
    </row>
    <row r="3534" ht="12.75">
      <c r="I3534" s="256"/>
    </row>
    <row r="3535" ht="12.75">
      <c r="I3535" s="256"/>
    </row>
    <row r="3536" ht="12.75">
      <c r="I3536" s="256"/>
    </row>
    <row r="3537" ht="12.75">
      <c r="I3537" s="256"/>
    </row>
    <row r="3538" ht="12.75">
      <c r="I3538" s="256"/>
    </row>
    <row r="3539" ht="12.75">
      <c r="I3539" s="256"/>
    </row>
    <row r="3540" ht="12.75">
      <c r="I3540" s="256"/>
    </row>
    <row r="3541" ht="12.75">
      <c r="I3541" s="256"/>
    </row>
    <row r="3542" ht="12.75">
      <c r="I3542" s="256"/>
    </row>
    <row r="3543" ht="12.75">
      <c r="I3543" s="256"/>
    </row>
    <row r="3544" ht="12.75">
      <c r="I3544" s="256"/>
    </row>
    <row r="3545" ht="12.75">
      <c r="I3545" s="256"/>
    </row>
    <row r="3546" ht="12.75">
      <c r="I3546" s="256"/>
    </row>
    <row r="3547" ht="12.75">
      <c r="I3547" s="256"/>
    </row>
    <row r="3548" ht="12.75">
      <c r="I3548" s="256"/>
    </row>
    <row r="3549" ht="12.75">
      <c r="I3549" s="256"/>
    </row>
    <row r="3550" ht="12.75">
      <c r="I3550" s="256"/>
    </row>
    <row r="3551" ht="12.75">
      <c r="I3551" s="256"/>
    </row>
    <row r="3552" ht="12.75">
      <c r="I3552" s="256"/>
    </row>
    <row r="3553" ht="12.75">
      <c r="I3553" s="256"/>
    </row>
    <row r="3554" ht="12.75">
      <c r="I3554" s="256"/>
    </row>
    <row r="3555" ht="12.75">
      <c r="I3555" s="256"/>
    </row>
    <row r="3556" ht="12.75">
      <c r="I3556" s="256"/>
    </row>
    <row r="3557" ht="12.75">
      <c r="I3557" s="256"/>
    </row>
    <row r="3558" ht="12.75">
      <c r="I3558" s="256"/>
    </row>
    <row r="3559" ht="12.75">
      <c r="I3559" s="256"/>
    </row>
    <row r="3560" ht="12.75">
      <c r="I3560" s="256"/>
    </row>
    <row r="3561" ht="12.75">
      <c r="I3561" s="256"/>
    </row>
    <row r="3562" ht="12.75">
      <c r="I3562" s="256"/>
    </row>
    <row r="3563" ht="12.75">
      <c r="I3563" s="256"/>
    </row>
    <row r="3564" ht="12.75">
      <c r="I3564" s="256"/>
    </row>
    <row r="3565" ht="12.75">
      <c r="I3565" s="256"/>
    </row>
    <row r="3566" ht="12.75">
      <c r="I3566" s="256"/>
    </row>
    <row r="3567" ht="12.75">
      <c r="I3567" s="256"/>
    </row>
    <row r="3568" ht="12.75">
      <c r="I3568" s="256"/>
    </row>
    <row r="3569" ht="12.75">
      <c r="I3569" s="256"/>
    </row>
    <row r="3570" ht="12.75">
      <c r="I3570" s="256"/>
    </row>
    <row r="3571" ht="12.75">
      <c r="I3571" s="256"/>
    </row>
    <row r="3572" ht="12.75">
      <c r="I3572" s="256"/>
    </row>
    <row r="3573" ht="12.75">
      <c r="I3573" s="256"/>
    </row>
    <row r="3574" ht="12.75">
      <c r="I3574" s="256"/>
    </row>
    <row r="3575" ht="12.75">
      <c r="I3575" s="256"/>
    </row>
    <row r="3576" ht="12.75">
      <c r="I3576" s="256"/>
    </row>
    <row r="3577" ht="12.75">
      <c r="I3577" s="256"/>
    </row>
    <row r="3578" ht="12.75">
      <c r="I3578" s="256"/>
    </row>
    <row r="3579" ht="12.75">
      <c r="I3579" s="256"/>
    </row>
    <row r="3580" ht="12.75">
      <c r="I3580" s="256"/>
    </row>
    <row r="3581" ht="12.75">
      <c r="I3581" s="256"/>
    </row>
    <row r="3582" ht="12.75">
      <c r="I3582" s="256"/>
    </row>
    <row r="3583" ht="12.75">
      <c r="I3583" s="256"/>
    </row>
    <row r="3584" ht="12.75">
      <c r="I3584" s="256"/>
    </row>
    <row r="3585" ht="12.75">
      <c r="I3585" s="256"/>
    </row>
    <row r="3586" ht="12.75">
      <c r="I3586" s="256"/>
    </row>
    <row r="3587" ht="12.75">
      <c r="I3587" s="256"/>
    </row>
    <row r="3588" ht="12.75">
      <c r="I3588" s="256"/>
    </row>
    <row r="3589" ht="12.75">
      <c r="I3589" s="256"/>
    </row>
    <row r="3590" ht="12.75">
      <c r="I3590" s="256"/>
    </row>
    <row r="3591" ht="12.75">
      <c r="I3591" s="256"/>
    </row>
    <row r="3592" ht="12.75">
      <c r="I3592" s="256"/>
    </row>
    <row r="3593" ht="12.75">
      <c r="I3593" s="256"/>
    </row>
    <row r="3594" ht="12.75">
      <c r="I3594" s="256"/>
    </row>
    <row r="3595" ht="12.75">
      <c r="I3595" s="256"/>
    </row>
    <row r="3596" ht="12.75">
      <c r="I3596" s="256"/>
    </row>
    <row r="3597" ht="12.75">
      <c r="I3597" s="256"/>
    </row>
    <row r="3598" ht="12.75">
      <c r="I3598" s="256"/>
    </row>
    <row r="3599" ht="12.75">
      <c r="I3599" s="256"/>
    </row>
    <row r="3600" ht="12.75">
      <c r="I3600" s="256"/>
    </row>
    <row r="3601" ht="12.75">
      <c r="I3601" s="256"/>
    </row>
    <row r="3602" ht="12.75">
      <c r="I3602" s="256"/>
    </row>
    <row r="3603" ht="12.75">
      <c r="I3603" s="256"/>
    </row>
    <row r="3604" ht="12.75">
      <c r="I3604" s="256"/>
    </row>
    <row r="3605" ht="12.75">
      <c r="I3605" s="256"/>
    </row>
    <row r="3606" ht="12.75">
      <c r="I3606" s="256"/>
    </row>
    <row r="3607" ht="12.75">
      <c r="I3607" s="256"/>
    </row>
    <row r="3608" ht="12.75">
      <c r="I3608" s="256"/>
    </row>
    <row r="3609" ht="12.75">
      <c r="I3609" s="256"/>
    </row>
    <row r="3610" ht="12.75">
      <c r="I3610" s="256"/>
    </row>
    <row r="3611" ht="12.75">
      <c r="I3611" s="256"/>
    </row>
    <row r="3612" ht="12.75">
      <c r="I3612" s="256"/>
    </row>
    <row r="3613" ht="12.75">
      <c r="I3613" s="256"/>
    </row>
    <row r="3614" ht="12.75">
      <c r="I3614" s="256"/>
    </row>
    <row r="3615" ht="12.75">
      <c r="I3615" s="256"/>
    </row>
    <row r="3616" ht="12.75">
      <c r="I3616" s="256"/>
    </row>
    <row r="3617" ht="12.75">
      <c r="I3617" s="256"/>
    </row>
    <row r="3618" ht="12.75">
      <c r="I3618" s="256"/>
    </row>
    <row r="3619" ht="12.75">
      <c r="I3619" s="256"/>
    </row>
    <row r="3620" ht="12.75">
      <c r="I3620" s="256"/>
    </row>
    <row r="3621" ht="12.75">
      <c r="I3621" s="256"/>
    </row>
    <row r="3622" ht="12.75">
      <c r="I3622" s="256"/>
    </row>
    <row r="3623" ht="12.75">
      <c r="I3623" s="256"/>
    </row>
    <row r="3624" ht="12.75">
      <c r="I3624" s="256"/>
    </row>
    <row r="3625" ht="12.75">
      <c r="I3625" s="256"/>
    </row>
    <row r="3626" ht="12.75">
      <c r="I3626" s="256"/>
    </row>
    <row r="3627" ht="12.75">
      <c r="I3627" s="256"/>
    </row>
    <row r="3628" ht="12.75">
      <c r="I3628" s="256"/>
    </row>
    <row r="3629" ht="12.75">
      <c r="I3629" s="256"/>
    </row>
    <row r="3630" ht="12.75">
      <c r="I3630" s="256"/>
    </row>
    <row r="3631" ht="12.75">
      <c r="I3631" s="256"/>
    </row>
    <row r="3632" ht="12.75">
      <c r="I3632" s="256"/>
    </row>
    <row r="3633" ht="12.75">
      <c r="I3633" s="256"/>
    </row>
    <row r="3634" ht="12.75">
      <c r="I3634" s="256"/>
    </row>
    <row r="3635" ht="12.75">
      <c r="I3635" s="256"/>
    </row>
    <row r="3636" ht="12.75">
      <c r="I3636" s="256"/>
    </row>
    <row r="3637" ht="12.75">
      <c r="I3637" s="256"/>
    </row>
    <row r="3638" ht="12.75">
      <c r="I3638" s="256"/>
    </row>
    <row r="3639" ht="12.75">
      <c r="I3639" s="256"/>
    </row>
    <row r="3640" ht="12.75">
      <c r="I3640" s="256"/>
    </row>
    <row r="3641" ht="12.75">
      <c r="I3641" s="256"/>
    </row>
    <row r="3642" ht="12.75">
      <c r="I3642" s="256"/>
    </row>
    <row r="3643" ht="12.75">
      <c r="I3643" s="256"/>
    </row>
    <row r="3644" ht="12.75">
      <c r="I3644" s="256"/>
    </row>
    <row r="3645" ht="12.75">
      <c r="I3645" s="256"/>
    </row>
    <row r="3646" ht="12.75">
      <c r="I3646" s="256"/>
    </row>
    <row r="3647" ht="12.75">
      <c r="I3647" s="256"/>
    </row>
    <row r="3648" ht="12.75">
      <c r="I3648" s="256"/>
    </row>
    <row r="3649" ht="12.75">
      <c r="I3649" s="256"/>
    </row>
    <row r="3650" ht="12.75">
      <c r="I3650" s="256"/>
    </row>
    <row r="3651" ht="12.75">
      <c r="I3651" s="256"/>
    </row>
    <row r="3652" ht="12.75">
      <c r="I3652" s="256"/>
    </row>
    <row r="3653" ht="12.75">
      <c r="I3653" s="256"/>
    </row>
    <row r="3654" ht="12.75">
      <c r="I3654" s="256"/>
    </row>
    <row r="3655" ht="12.75">
      <c r="I3655" s="256"/>
    </row>
    <row r="3656" ht="12.75">
      <c r="I3656" s="256"/>
    </row>
    <row r="3657" ht="12.75">
      <c r="I3657" s="256"/>
    </row>
    <row r="3658" ht="12.75">
      <c r="I3658" s="256"/>
    </row>
    <row r="3659" ht="12.75">
      <c r="I3659" s="256"/>
    </row>
    <row r="3660" ht="12.75">
      <c r="I3660" s="256"/>
    </row>
    <row r="3661" ht="12.75">
      <c r="I3661" s="256"/>
    </row>
    <row r="3662" ht="12.75">
      <c r="I3662" s="256"/>
    </row>
    <row r="3663" ht="12.75">
      <c r="I3663" s="256"/>
    </row>
    <row r="3664" ht="12.75">
      <c r="I3664" s="256"/>
    </row>
    <row r="3665" ht="12.75">
      <c r="I3665" s="256"/>
    </row>
    <row r="3666" ht="12.75">
      <c r="I3666" s="256"/>
    </row>
    <row r="3667" ht="12.75">
      <c r="I3667" s="256"/>
    </row>
    <row r="3668" ht="12.75">
      <c r="I3668" s="256"/>
    </row>
    <row r="3669" ht="12.75">
      <c r="I3669" s="256"/>
    </row>
    <row r="3670" ht="12.75">
      <c r="I3670" s="256"/>
    </row>
    <row r="3671" ht="12.75">
      <c r="I3671" s="256"/>
    </row>
    <row r="3672" ht="12.75">
      <c r="I3672" s="256"/>
    </row>
    <row r="3673" ht="12.75">
      <c r="I3673" s="256"/>
    </row>
    <row r="3674" ht="12.75">
      <c r="I3674" s="256"/>
    </row>
    <row r="3675" ht="12.75">
      <c r="I3675" s="256"/>
    </row>
    <row r="3676" ht="12.75">
      <c r="I3676" s="256"/>
    </row>
    <row r="3677" ht="12.75">
      <c r="I3677" s="256"/>
    </row>
    <row r="3678" ht="12.75">
      <c r="I3678" s="256"/>
    </row>
    <row r="3679" ht="12.75">
      <c r="I3679" s="256"/>
    </row>
    <row r="3680" ht="12.75">
      <c r="I3680" s="256"/>
    </row>
    <row r="3681" ht="12.75">
      <c r="I3681" s="256"/>
    </row>
    <row r="3682" ht="12.75">
      <c r="I3682" s="256"/>
    </row>
    <row r="3683" ht="12.75">
      <c r="I3683" s="256"/>
    </row>
    <row r="3684" ht="12.75">
      <c r="I3684" s="256"/>
    </row>
    <row r="3685" ht="12.75">
      <c r="I3685" s="256"/>
    </row>
    <row r="3686" ht="12.75">
      <c r="I3686" s="256"/>
    </row>
    <row r="3687" ht="12.75">
      <c r="I3687" s="256"/>
    </row>
    <row r="3688" ht="12.75">
      <c r="I3688" s="256"/>
    </row>
    <row r="3689" ht="12.75">
      <c r="I3689" s="256"/>
    </row>
    <row r="3690" ht="12.75">
      <c r="I3690" s="256"/>
    </row>
    <row r="3691" ht="12.75">
      <c r="I3691" s="256"/>
    </row>
    <row r="3692" ht="12.75">
      <c r="I3692" s="256"/>
    </row>
    <row r="3693" ht="12.75">
      <c r="I3693" s="256"/>
    </row>
    <row r="3694" ht="12.75">
      <c r="I3694" s="256"/>
    </row>
    <row r="3695" ht="12.75">
      <c r="I3695" s="256"/>
    </row>
    <row r="3696" ht="12.75">
      <c r="I3696" s="256"/>
    </row>
    <row r="3697" ht="12.75">
      <c r="I3697" s="256"/>
    </row>
    <row r="3698" ht="12.75">
      <c r="I3698" s="256"/>
    </row>
    <row r="3699" ht="12.75">
      <c r="I3699" s="256"/>
    </row>
    <row r="3700" ht="12.75">
      <c r="I3700" s="256"/>
    </row>
    <row r="3701" ht="12.75">
      <c r="I3701" s="256"/>
    </row>
    <row r="3702" ht="12.75">
      <c r="I3702" s="256"/>
    </row>
    <row r="3703" ht="12.75">
      <c r="I3703" s="256"/>
    </row>
    <row r="3704" ht="12.75">
      <c r="I3704" s="256"/>
    </row>
    <row r="3705" ht="12.75">
      <c r="I3705" s="256"/>
    </row>
    <row r="3706" ht="12.75">
      <c r="I3706" s="256"/>
    </row>
    <row r="3707" ht="12.75">
      <c r="I3707" s="256"/>
    </row>
    <row r="3708" ht="12.75">
      <c r="I3708" s="256"/>
    </row>
    <row r="3709" ht="12.75">
      <c r="I3709" s="256"/>
    </row>
    <row r="3710" ht="12.75">
      <c r="I3710" s="256"/>
    </row>
    <row r="3711" ht="12.75">
      <c r="I3711" s="256"/>
    </row>
    <row r="3712" ht="12.75">
      <c r="I3712" s="256"/>
    </row>
    <row r="3713" ht="12.75">
      <c r="I3713" s="256"/>
    </row>
    <row r="3714" ht="12.75">
      <c r="I3714" s="256"/>
    </row>
    <row r="3715" ht="12.75">
      <c r="I3715" s="256"/>
    </row>
    <row r="3716" ht="12.75">
      <c r="I3716" s="256"/>
    </row>
    <row r="3717" ht="12.75">
      <c r="I3717" s="256"/>
    </row>
    <row r="3718" ht="12.75">
      <c r="I3718" s="256"/>
    </row>
    <row r="3719" ht="12.75">
      <c r="I3719" s="256"/>
    </row>
    <row r="3720" ht="12.75">
      <c r="I3720" s="256"/>
    </row>
    <row r="3721" ht="12.75">
      <c r="I3721" s="256"/>
    </row>
    <row r="3722" ht="12.75">
      <c r="I3722" s="256"/>
    </row>
    <row r="3723" ht="12.75">
      <c r="I3723" s="256"/>
    </row>
    <row r="3724" ht="12.75">
      <c r="I3724" s="256"/>
    </row>
    <row r="3725" ht="12.75">
      <c r="I3725" s="256"/>
    </row>
    <row r="3726" ht="12.75">
      <c r="I3726" s="256"/>
    </row>
    <row r="3727" ht="12.75">
      <c r="I3727" s="256"/>
    </row>
    <row r="3728" ht="12.75">
      <c r="I3728" s="256"/>
    </row>
    <row r="3729" ht="12.75">
      <c r="I3729" s="256"/>
    </row>
    <row r="3730" ht="12.75">
      <c r="I3730" s="256"/>
    </row>
    <row r="3731" ht="12.75">
      <c r="I3731" s="256"/>
    </row>
    <row r="3732" ht="12.75">
      <c r="I3732" s="256"/>
    </row>
    <row r="3733" ht="12.75">
      <c r="I3733" s="256"/>
    </row>
    <row r="3734" ht="12.75">
      <c r="I3734" s="256"/>
    </row>
    <row r="3735" ht="12.75">
      <c r="I3735" s="256"/>
    </row>
    <row r="3736" ht="12.75">
      <c r="I3736" s="256"/>
    </row>
    <row r="3737" ht="12.75">
      <c r="I3737" s="256"/>
    </row>
    <row r="3738" ht="12.75">
      <c r="I3738" s="256"/>
    </row>
    <row r="3739" ht="12.75">
      <c r="I3739" s="256"/>
    </row>
    <row r="3740" ht="12.75">
      <c r="I3740" s="256"/>
    </row>
    <row r="3741" ht="12.75">
      <c r="I3741" s="256"/>
    </row>
    <row r="3742" ht="12.75">
      <c r="I3742" s="256"/>
    </row>
    <row r="3743" ht="12.75">
      <c r="I3743" s="256"/>
    </row>
    <row r="3744" ht="12.75">
      <c r="I3744" s="256"/>
    </row>
    <row r="3745" ht="12.75">
      <c r="I3745" s="256"/>
    </row>
    <row r="3746" ht="12.75">
      <c r="I3746" s="256"/>
    </row>
    <row r="3747" ht="12.75">
      <c r="I3747" s="256"/>
    </row>
    <row r="3748" ht="12.75">
      <c r="I3748" s="256"/>
    </row>
    <row r="3749" ht="12.75">
      <c r="I3749" s="256"/>
    </row>
    <row r="3750" ht="12.75">
      <c r="I3750" s="256"/>
    </row>
    <row r="3751" ht="12.75">
      <c r="I3751" s="256"/>
    </row>
    <row r="3752" ht="12.75">
      <c r="I3752" s="256"/>
    </row>
    <row r="3753" ht="12.75">
      <c r="I3753" s="256"/>
    </row>
    <row r="3754" ht="12.75">
      <c r="I3754" s="256"/>
    </row>
    <row r="3755" ht="12.75">
      <c r="I3755" s="256"/>
    </row>
    <row r="3756" ht="12.75">
      <c r="I3756" s="256"/>
    </row>
    <row r="3757" ht="12.75">
      <c r="I3757" s="256"/>
    </row>
    <row r="3758" ht="12.75">
      <c r="I3758" s="256"/>
    </row>
    <row r="3759" ht="12.75">
      <c r="I3759" s="256"/>
    </row>
    <row r="3760" ht="12.75">
      <c r="I3760" s="256"/>
    </row>
    <row r="3761" ht="12.75">
      <c r="I3761" s="256"/>
    </row>
    <row r="3762" ht="12.75">
      <c r="I3762" s="256"/>
    </row>
    <row r="3763" ht="12.75">
      <c r="I3763" s="256"/>
    </row>
    <row r="3764" ht="12.75">
      <c r="I3764" s="256"/>
    </row>
    <row r="3765" ht="12.75">
      <c r="I3765" s="256"/>
    </row>
    <row r="3766" ht="12.75">
      <c r="I3766" s="256"/>
    </row>
    <row r="3767" ht="12.75">
      <c r="I3767" s="256"/>
    </row>
    <row r="3768" ht="12.75">
      <c r="I3768" s="256"/>
    </row>
    <row r="3769" ht="12.75">
      <c r="I3769" s="256"/>
    </row>
    <row r="3770" ht="12.75">
      <c r="I3770" s="256"/>
    </row>
    <row r="3771" ht="12.75">
      <c r="I3771" s="256"/>
    </row>
    <row r="3772" ht="12.75">
      <c r="I3772" s="256"/>
    </row>
    <row r="3773" ht="12.75">
      <c r="I3773" s="256"/>
    </row>
    <row r="3774" ht="12.75">
      <c r="I3774" s="256"/>
    </row>
    <row r="3775" ht="12.75">
      <c r="I3775" s="256"/>
    </row>
    <row r="3776" ht="12.75">
      <c r="I3776" s="256"/>
    </row>
    <row r="3777" ht="12.75">
      <c r="I3777" s="256"/>
    </row>
    <row r="3778" ht="12.75">
      <c r="I3778" s="256"/>
    </row>
    <row r="3779" ht="12.75">
      <c r="I3779" s="256"/>
    </row>
    <row r="3780" ht="12.75">
      <c r="I3780" s="256"/>
    </row>
    <row r="3781" ht="12.75">
      <c r="I3781" s="256"/>
    </row>
    <row r="3782" ht="12.75">
      <c r="I3782" s="256"/>
    </row>
    <row r="3783" ht="12.75">
      <c r="I3783" s="256"/>
    </row>
    <row r="3784" ht="12.75">
      <c r="I3784" s="256"/>
    </row>
    <row r="3785" ht="12.75">
      <c r="I3785" s="256"/>
    </row>
    <row r="3786" ht="12.75">
      <c r="I3786" s="256"/>
    </row>
    <row r="3787" ht="12.75">
      <c r="I3787" s="256"/>
    </row>
    <row r="3788" ht="12.75">
      <c r="I3788" s="256"/>
    </row>
    <row r="3789" ht="12.75">
      <c r="I3789" s="256"/>
    </row>
    <row r="3790" ht="12.75">
      <c r="I3790" s="256"/>
    </row>
    <row r="3791" ht="12.75">
      <c r="I3791" s="256"/>
    </row>
    <row r="3792" ht="12.75">
      <c r="I3792" s="256"/>
    </row>
    <row r="3793" ht="12.75">
      <c r="I3793" s="256"/>
    </row>
    <row r="3794" ht="12.75">
      <c r="I3794" s="256"/>
    </row>
    <row r="3795" ht="12.75">
      <c r="I3795" s="256"/>
    </row>
    <row r="3796" ht="12.75">
      <c r="I3796" s="256"/>
    </row>
    <row r="3797" ht="12.75">
      <c r="I3797" s="256"/>
    </row>
    <row r="3798" ht="12.75">
      <c r="I3798" s="256"/>
    </row>
    <row r="3799" ht="12.75">
      <c r="I3799" s="256"/>
    </row>
    <row r="3800" ht="12.75">
      <c r="I3800" s="256"/>
    </row>
    <row r="3801" ht="12.75">
      <c r="I3801" s="256"/>
    </row>
    <row r="3802" ht="12.75">
      <c r="I3802" s="256"/>
    </row>
    <row r="3803" ht="12.75">
      <c r="I3803" s="256"/>
    </row>
    <row r="3804" ht="12.75">
      <c r="I3804" s="256"/>
    </row>
    <row r="3805" ht="12.75">
      <c r="I3805" s="256"/>
    </row>
    <row r="3806" ht="12.75">
      <c r="I3806" s="256"/>
    </row>
    <row r="3807" ht="12.75">
      <c r="I3807" s="256"/>
    </row>
    <row r="3808" ht="12.75">
      <c r="I3808" s="256"/>
    </row>
    <row r="3809" ht="12.75">
      <c r="I3809" s="256"/>
    </row>
    <row r="3810" ht="12.75">
      <c r="I3810" s="256"/>
    </row>
    <row r="3811" ht="12.75">
      <c r="I3811" s="256"/>
    </row>
    <row r="3812" ht="12.75">
      <c r="I3812" s="256"/>
    </row>
    <row r="3813" ht="12.75">
      <c r="I3813" s="256"/>
    </row>
    <row r="3814" ht="12.75">
      <c r="I3814" s="256"/>
    </row>
    <row r="3815" ht="12.75">
      <c r="I3815" s="256"/>
    </row>
    <row r="3816" ht="12.75">
      <c r="I3816" s="256"/>
    </row>
    <row r="3817" ht="12.75">
      <c r="I3817" s="256"/>
    </row>
    <row r="3818" ht="12.75">
      <c r="I3818" s="256"/>
    </row>
    <row r="3819" ht="12.75">
      <c r="I3819" s="256"/>
    </row>
    <row r="3820" ht="12.75">
      <c r="I3820" s="256"/>
    </row>
    <row r="3821" ht="12.75">
      <c r="I3821" s="256"/>
    </row>
    <row r="3822" ht="12.75">
      <c r="I3822" s="256"/>
    </row>
    <row r="3823" ht="12.75">
      <c r="I3823" s="256"/>
    </row>
    <row r="3824" ht="12.75">
      <c r="I3824" s="256"/>
    </row>
    <row r="3825" ht="12.75">
      <c r="I3825" s="256"/>
    </row>
    <row r="3826" ht="12.75">
      <c r="I3826" s="256"/>
    </row>
    <row r="3827" ht="12.75">
      <c r="I3827" s="256"/>
    </row>
    <row r="3828" ht="12.75">
      <c r="I3828" s="256"/>
    </row>
    <row r="3829" ht="12.75">
      <c r="I3829" s="256"/>
    </row>
    <row r="3830" ht="12.75">
      <c r="I3830" s="256"/>
    </row>
    <row r="3831" ht="12.75">
      <c r="I3831" s="256"/>
    </row>
    <row r="3832" ht="12.75">
      <c r="I3832" s="256"/>
    </row>
    <row r="3833" ht="12.75">
      <c r="I3833" s="256"/>
    </row>
    <row r="3834" ht="12.75">
      <c r="I3834" s="256"/>
    </row>
    <row r="3835" ht="12.75">
      <c r="I3835" s="256"/>
    </row>
    <row r="3836" ht="12.75">
      <c r="I3836" s="256"/>
    </row>
    <row r="3837" ht="12.75">
      <c r="I3837" s="256"/>
    </row>
    <row r="3838" ht="12.75">
      <c r="I3838" s="256"/>
    </row>
    <row r="3839" ht="12.75">
      <c r="I3839" s="256"/>
    </row>
    <row r="3840" ht="12.75">
      <c r="I3840" s="256"/>
    </row>
    <row r="3841" ht="12.75">
      <c r="I3841" s="256"/>
    </row>
    <row r="3842" ht="12.75">
      <c r="I3842" s="256"/>
    </row>
    <row r="3843" ht="12.75">
      <c r="I3843" s="256"/>
    </row>
    <row r="3844" ht="12.75">
      <c r="I3844" s="256"/>
    </row>
    <row r="3845" ht="12.75">
      <c r="I3845" s="256"/>
    </row>
    <row r="3846" ht="12.75">
      <c r="I3846" s="256"/>
    </row>
    <row r="3847" ht="12.75">
      <c r="I3847" s="256"/>
    </row>
    <row r="3848" ht="12.75">
      <c r="I3848" s="256"/>
    </row>
    <row r="3849" ht="12.75">
      <c r="I3849" s="256"/>
    </row>
    <row r="3850" ht="12.75">
      <c r="I3850" s="256"/>
    </row>
    <row r="3851" ht="12.75">
      <c r="I3851" s="256"/>
    </row>
    <row r="3852" ht="12.75">
      <c r="I3852" s="256"/>
    </row>
    <row r="3853" ht="12.75">
      <c r="I3853" s="256"/>
    </row>
    <row r="3854" ht="12.75">
      <c r="I3854" s="256"/>
    </row>
    <row r="3855" ht="12.75">
      <c r="I3855" s="256"/>
    </row>
    <row r="3856" ht="12.75">
      <c r="I3856" s="256"/>
    </row>
    <row r="3857" ht="12.75">
      <c r="I3857" s="256"/>
    </row>
    <row r="3858" ht="12.75">
      <c r="I3858" s="256"/>
    </row>
    <row r="3859" ht="12.75">
      <c r="I3859" s="256"/>
    </row>
    <row r="3860" ht="12.75">
      <c r="I3860" s="256"/>
    </row>
    <row r="3861" ht="12.75">
      <c r="I3861" s="256"/>
    </row>
    <row r="3862" ht="12.75">
      <c r="I3862" s="256"/>
    </row>
    <row r="3863" ht="12.75">
      <c r="I3863" s="256"/>
    </row>
    <row r="3864" ht="12.75">
      <c r="I3864" s="256"/>
    </row>
    <row r="3865" ht="12.75">
      <c r="I3865" s="256"/>
    </row>
    <row r="3866" ht="12.75">
      <c r="I3866" s="256"/>
    </row>
    <row r="3867" ht="12.75">
      <c r="I3867" s="256"/>
    </row>
    <row r="3868" ht="12.75">
      <c r="I3868" s="256"/>
    </row>
    <row r="3869" ht="12.75">
      <c r="I3869" s="256"/>
    </row>
    <row r="3870" ht="12.75">
      <c r="I3870" s="256"/>
    </row>
    <row r="3871" ht="12.75">
      <c r="I3871" s="256"/>
    </row>
    <row r="3872" ht="12.75">
      <c r="I3872" s="256"/>
    </row>
    <row r="3873" ht="12.75">
      <c r="I3873" s="256"/>
    </row>
    <row r="3874" ht="12.75">
      <c r="I3874" s="256"/>
    </row>
    <row r="3875" ht="12.75">
      <c r="I3875" s="256"/>
    </row>
    <row r="3876" ht="12.75">
      <c r="I3876" s="256"/>
    </row>
    <row r="3877" ht="12.75">
      <c r="I3877" s="256"/>
    </row>
    <row r="3878" ht="12.75">
      <c r="I3878" s="256"/>
    </row>
    <row r="3879" ht="12.75">
      <c r="I3879" s="256"/>
    </row>
    <row r="3880" ht="12.75">
      <c r="I3880" s="256"/>
    </row>
    <row r="3881" ht="12.75">
      <c r="I3881" s="256"/>
    </row>
    <row r="3882" ht="12.75">
      <c r="I3882" s="256"/>
    </row>
    <row r="3883" ht="12.75">
      <c r="I3883" s="256"/>
    </row>
    <row r="3884" ht="12.75">
      <c r="I3884" s="256"/>
    </row>
    <row r="3885" ht="12.75">
      <c r="I3885" s="256"/>
    </row>
    <row r="3886" ht="12.75">
      <c r="I3886" s="256"/>
    </row>
    <row r="3887" ht="12.75">
      <c r="I3887" s="256"/>
    </row>
    <row r="3888" ht="12.75">
      <c r="I3888" s="256"/>
    </row>
    <row r="3889" ht="12.75">
      <c r="I3889" s="256"/>
    </row>
    <row r="3890" ht="12.75">
      <c r="I3890" s="256"/>
    </row>
    <row r="3891" ht="12.75">
      <c r="I3891" s="256"/>
    </row>
    <row r="3892" ht="12.75">
      <c r="I3892" s="256"/>
    </row>
    <row r="3893" ht="12.75">
      <c r="I3893" s="256"/>
    </row>
    <row r="3894" ht="12.75">
      <c r="I3894" s="256"/>
    </row>
    <row r="3895" ht="12.75">
      <c r="I3895" s="256"/>
    </row>
    <row r="3896" ht="12.75">
      <c r="I3896" s="256"/>
    </row>
    <row r="3897" ht="12.75">
      <c r="I3897" s="256"/>
    </row>
    <row r="3898" ht="12.75">
      <c r="I3898" s="256"/>
    </row>
    <row r="3899" ht="12.75">
      <c r="I3899" s="256"/>
    </row>
    <row r="3900" ht="12.75">
      <c r="I3900" s="256"/>
    </row>
    <row r="3901" ht="12.75">
      <c r="I3901" s="256"/>
    </row>
    <row r="3902" ht="12.75">
      <c r="I3902" s="256"/>
    </row>
    <row r="3903" ht="12.75">
      <c r="I3903" s="256"/>
    </row>
    <row r="3904" ht="12.75">
      <c r="I3904" s="256"/>
    </row>
    <row r="3905" ht="12.75">
      <c r="I3905" s="256"/>
    </row>
    <row r="3906" ht="12.75">
      <c r="I3906" s="256"/>
    </row>
    <row r="3907" ht="12.75">
      <c r="I3907" s="256"/>
    </row>
    <row r="3908" ht="12.75">
      <c r="I3908" s="256"/>
    </row>
    <row r="3909" ht="12.75">
      <c r="I3909" s="256"/>
    </row>
    <row r="3910" ht="12.75">
      <c r="I3910" s="256"/>
    </row>
    <row r="3911" ht="12.75">
      <c r="I3911" s="256"/>
    </row>
    <row r="3912" ht="12.75">
      <c r="I3912" s="256"/>
    </row>
    <row r="3913" ht="12.75">
      <c r="I3913" s="256"/>
    </row>
    <row r="3914" ht="12.75">
      <c r="I3914" s="256"/>
    </row>
    <row r="3915" ht="12.75">
      <c r="I3915" s="256"/>
    </row>
    <row r="3916" ht="12.75">
      <c r="I3916" s="256"/>
    </row>
    <row r="3917" ht="12.75">
      <c r="I3917" s="256"/>
    </row>
    <row r="3918" ht="12.75">
      <c r="I3918" s="256"/>
    </row>
    <row r="3919" ht="12.75">
      <c r="I3919" s="256"/>
    </row>
    <row r="3920" ht="12.75">
      <c r="I3920" s="256"/>
    </row>
    <row r="3921" ht="12.75">
      <c r="I3921" s="256"/>
    </row>
    <row r="3922" ht="12.75">
      <c r="I3922" s="256"/>
    </row>
    <row r="3923" ht="12.75">
      <c r="I3923" s="256"/>
    </row>
    <row r="3924" ht="12.75">
      <c r="I3924" s="256"/>
    </row>
    <row r="3925" ht="12.75">
      <c r="I3925" s="256"/>
    </row>
    <row r="3926" ht="12.75">
      <c r="I3926" s="256"/>
    </row>
    <row r="3927" ht="12.75">
      <c r="I3927" s="256"/>
    </row>
    <row r="3928" ht="12.75">
      <c r="I3928" s="256"/>
    </row>
    <row r="3929" ht="12.75">
      <c r="I3929" s="256"/>
    </row>
    <row r="3930" ht="12.75">
      <c r="I3930" s="256"/>
    </row>
    <row r="3931" ht="12.75">
      <c r="I3931" s="256"/>
    </row>
    <row r="3932" ht="12.75">
      <c r="I3932" s="256"/>
    </row>
    <row r="3933" ht="12.75">
      <c r="I3933" s="256"/>
    </row>
    <row r="3934" ht="12.75">
      <c r="I3934" s="256"/>
    </row>
    <row r="3935" ht="12.75">
      <c r="I3935" s="256"/>
    </row>
    <row r="3936" ht="12.75">
      <c r="I3936" s="256"/>
    </row>
    <row r="3937" ht="12.75">
      <c r="I3937" s="256"/>
    </row>
    <row r="3938" ht="12.75">
      <c r="I3938" s="256"/>
    </row>
    <row r="3939" ht="12.75">
      <c r="I3939" s="256"/>
    </row>
    <row r="3940" ht="12.75">
      <c r="I3940" s="256"/>
    </row>
    <row r="3941" ht="12.75">
      <c r="I3941" s="256"/>
    </row>
    <row r="3942" ht="12.75">
      <c r="I3942" s="256"/>
    </row>
    <row r="3943" ht="12.75">
      <c r="I3943" s="256"/>
    </row>
    <row r="3944" ht="12.75">
      <c r="I3944" s="256"/>
    </row>
    <row r="3945" ht="12.75">
      <c r="I3945" s="256"/>
    </row>
    <row r="3946" ht="12.75">
      <c r="I3946" s="256"/>
    </row>
    <row r="3947" ht="12.75">
      <c r="I3947" s="256"/>
    </row>
    <row r="3948" ht="12.75">
      <c r="I3948" s="256"/>
    </row>
    <row r="3949" ht="12.75">
      <c r="I3949" s="256"/>
    </row>
    <row r="3950" ht="12.75">
      <c r="I3950" s="256"/>
    </row>
    <row r="3951" ht="12.75">
      <c r="I3951" s="256"/>
    </row>
    <row r="3952" ht="12.75">
      <c r="I3952" s="256"/>
    </row>
    <row r="3953" ht="12.75">
      <c r="I3953" s="256"/>
    </row>
    <row r="3954" ht="12.75">
      <c r="I3954" s="256"/>
    </row>
    <row r="3955" ht="12.75">
      <c r="I3955" s="256"/>
    </row>
    <row r="3956" ht="12.75">
      <c r="I3956" s="256"/>
    </row>
    <row r="3957" ht="12.75">
      <c r="I3957" s="256"/>
    </row>
    <row r="3958" ht="12.75">
      <c r="I3958" s="256"/>
    </row>
    <row r="3959" ht="12.75">
      <c r="I3959" s="256"/>
    </row>
    <row r="3960" ht="12.75">
      <c r="I3960" s="256"/>
    </row>
    <row r="3961" ht="12.75">
      <c r="I3961" s="256"/>
    </row>
    <row r="3962" ht="12.75">
      <c r="I3962" s="256"/>
    </row>
    <row r="3963" ht="12.75">
      <c r="I3963" s="256"/>
    </row>
    <row r="3964" ht="12.75">
      <c r="I3964" s="256"/>
    </row>
    <row r="3965" ht="12.75">
      <c r="I3965" s="256"/>
    </row>
    <row r="3966" ht="12.75">
      <c r="I3966" s="256"/>
    </row>
    <row r="3967" ht="12.75">
      <c r="I3967" s="256"/>
    </row>
    <row r="3968" ht="12.75">
      <c r="I3968" s="256"/>
    </row>
    <row r="3969" ht="12.75">
      <c r="I3969" s="256"/>
    </row>
    <row r="3970" ht="12.75">
      <c r="I3970" s="256"/>
    </row>
    <row r="3971" ht="12.75">
      <c r="I3971" s="256"/>
    </row>
    <row r="3972" ht="12.75">
      <c r="I3972" s="256"/>
    </row>
    <row r="3973" ht="12.75">
      <c r="I3973" s="256"/>
    </row>
    <row r="3974" ht="12.75">
      <c r="I3974" s="256"/>
    </row>
    <row r="3975" ht="12.75">
      <c r="I3975" s="256"/>
    </row>
    <row r="3976" ht="12.75">
      <c r="I3976" s="256"/>
    </row>
    <row r="3977" ht="12.75">
      <c r="I3977" s="256"/>
    </row>
    <row r="3978" ht="12.75">
      <c r="I3978" s="256"/>
    </row>
    <row r="3979" ht="12.75">
      <c r="I3979" s="256"/>
    </row>
    <row r="3980" ht="12.75">
      <c r="I3980" s="256"/>
    </row>
    <row r="3981" ht="12.75">
      <c r="I3981" s="256"/>
    </row>
    <row r="3982" ht="12.75">
      <c r="I3982" s="256"/>
    </row>
    <row r="3983" ht="12.75">
      <c r="I3983" s="256"/>
    </row>
    <row r="3984" ht="12.75">
      <c r="I3984" s="256"/>
    </row>
    <row r="3985" ht="12.75">
      <c r="I3985" s="256"/>
    </row>
    <row r="3986" ht="12.75">
      <c r="I3986" s="256"/>
    </row>
    <row r="3987" ht="12.75">
      <c r="I3987" s="256"/>
    </row>
    <row r="3988" ht="12.75">
      <c r="I3988" s="256"/>
    </row>
    <row r="3989" ht="12.75">
      <c r="I3989" s="256"/>
    </row>
    <row r="3990" ht="12.75">
      <c r="I3990" s="256"/>
    </row>
    <row r="3991" ht="12.75">
      <c r="I3991" s="256"/>
    </row>
    <row r="3992" ht="12.75">
      <c r="I3992" s="256"/>
    </row>
    <row r="3993" ht="12.75">
      <c r="I3993" s="256"/>
    </row>
    <row r="3994" ht="12.75">
      <c r="I3994" s="256"/>
    </row>
    <row r="3995" ht="12.75">
      <c r="I3995" s="256"/>
    </row>
    <row r="3996" ht="12.75">
      <c r="I3996" s="256"/>
    </row>
    <row r="3997" ht="12.75">
      <c r="I3997" s="256"/>
    </row>
    <row r="3998" ht="12.75">
      <c r="I3998" s="256"/>
    </row>
    <row r="3999" ht="12.75">
      <c r="I3999" s="256"/>
    </row>
    <row r="4000" ht="12.75">
      <c r="I4000" s="256"/>
    </row>
    <row r="4001" ht="12.75">
      <c r="I4001" s="256"/>
    </row>
    <row r="4002" ht="12.75">
      <c r="I4002" s="256"/>
    </row>
    <row r="4003" ht="12.75">
      <c r="I4003" s="256"/>
    </row>
    <row r="4004" ht="12.75">
      <c r="I4004" s="256"/>
    </row>
    <row r="4005" ht="12.75">
      <c r="I4005" s="256"/>
    </row>
    <row r="4006" ht="12.75">
      <c r="I4006" s="256"/>
    </row>
    <row r="4007" ht="12.75">
      <c r="I4007" s="256"/>
    </row>
    <row r="4008" ht="12.75">
      <c r="I4008" s="256"/>
    </row>
    <row r="4009" ht="12.75">
      <c r="I4009" s="256"/>
    </row>
    <row r="4010" ht="12.75">
      <c r="I4010" s="256"/>
    </row>
    <row r="4011" ht="12.75">
      <c r="I4011" s="256"/>
    </row>
    <row r="4012" ht="12.75">
      <c r="I4012" s="256"/>
    </row>
    <row r="4013" ht="12.75">
      <c r="I4013" s="256"/>
    </row>
    <row r="4014" ht="12.75">
      <c r="I4014" s="256"/>
    </row>
    <row r="4015" ht="12.75">
      <c r="I4015" s="256"/>
    </row>
    <row r="4016" ht="12.75">
      <c r="I4016" s="256"/>
    </row>
    <row r="4017" ht="12.75">
      <c r="I4017" s="256"/>
    </row>
    <row r="4018" ht="12.75">
      <c r="I4018" s="256"/>
    </row>
    <row r="4019" ht="12.75">
      <c r="I4019" s="256"/>
    </row>
    <row r="4020" ht="12.75">
      <c r="I4020" s="256"/>
    </row>
    <row r="4021" ht="12.75">
      <c r="I4021" s="256"/>
    </row>
    <row r="4022" ht="12.75">
      <c r="I4022" s="256"/>
    </row>
    <row r="4023" ht="12.75">
      <c r="I4023" s="256"/>
    </row>
    <row r="4024" ht="12.75">
      <c r="I4024" s="256"/>
    </row>
    <row r="4025" ht="12.75">
      <c r="I4025" s="256"/>
    </row>
    <row r="4026" ht="12.75">
      <c r="I4026" s="256"/>
    </row>
    <row r="4027" ht="12.75">
      <c r="I4027" s="256"/>
    </row>
    <row r="4028" ht="12.75">
      <c r="I4028" s="256"/>
    </row>
    <row r="4029" ht="12.75">
      <c r="I4029" s="256"/>
    </row>
    <row r="4030" ht="12.75">
      <c r="I4030" s="256"/>
    </row>
    <row r="4031" ht="12.75">
      <c r="I4031" s="256"/>
    </row>
    <row r="4032" ht="12.75">
      <c r="I4032" s="256"/>
    </row>
    <row r="4033" ht="12.75">
      <c r="I4033" s="256"/>
    </row>
    <row r="4034" ht="12.75">
      <c r="I4034" s="256"/>
    </row>
    <row r="4035" ht="12.75">
      <c r="I4035" s="256"/>
    </row>
    <row r="4036" ht="12.75">
      <c r="I4036" s="256"/>
    </row>
    <row r="4037" ht="12.75">
      <c r="I4037" s="256"/>
    </row>
    <row r="4038" ht="12.75">
      <c r="I4038" s="256"/>
    </row>
    <row r="4039" ht="12.75">
      <c r="I4039" s="256"/>
    </row>
    <row r="4040" ht="12.75">
      <c r="I4040" s="256"/>
    </row>
    <row r="4041" ht="12.75">
      <c r="I4041" s="256"/>
    </row>
    <row r="4042" ht="12.75">
      <c r="I4042" s="256"/>
    </row>
    <row r="4043" ht="12.75">
      <c r="I4043" s="256"/>
    </row>
    <row r="4044" ht="12.75">
      <c r="I4044" s="256"/>
    </row>
    <row r="4045" ht="12.75">
      <c r="I4045" s="256"/>
    </row>
    <row r="4046" ht="12.75">
      <c r="I4046" s="256"/>
    </row>
    <row r="4047" ht="12.75">
      <c r="I4047" s="256"/>
    </row>
    <row r="4048" ht="12.75">
      <c r="I4048" s="256"/>
    </row>
    <row r="4049" ht="12.75">
      <c r="I4049" s="256"/>
    </row>
    <row r="4050" ht="12.75">
      <c r="I4050" s="256"/>
    </row>
    <row r="4051" ht="12.75">
      <c r="I4051" s="256"/>
    </row>
    <row r="4052" ht="12.75">
      <c r="I4052" s="256"/>
    </row>
    <row r="4053" ht="12.75">
      <c r="I4053" s="256"/>
    </row>
    <row r="4054" ht="12.75">
      <c r="I4054" s="256"/>
    </row>
    <row r="4055" ht="12.75">
      <c r="I4055" s="256"/>
    </row>
    <row r="4056" ht="12.75">
      <c r="I4056" s="256"/>
    </row>
    <row r="4057" ht="12.75">
      <c r="I4057" s="256"/>
    </row>
    <row r="4058" ht="12.75">
      <c r="I4058" s="256"/>
    </row>
    <row r="4059" ht="12.75">
      <c r="I4059" s="256"/>
    </row>
    <row r="4060" ht="12.75">
      <c r="I4060" s="256"/>
    </row>
    <row r="4061" ht="12.75">
      <c r="I4061" s="256"/>
    </row>
    <row r="4062" ht="12.75">
      <c r="I4062" s="256"/>
    </row>
    <row r="4063" ht="12.75">
      <c r="I4063" s="256"/>
    </row>
    <row r="4064" ht="12.75">
      <c r="I4064" s="256"/>
    </row>
    <row r="4065" ht="12.75">
      <c r="I4065" s="256"/>
    </row>
    <row r="4066" ht="12.75">
      <c r="I4066" s="256"/>
    </row>
    <row r="4067" ht="12.75">
      <c r="I4067" s="256"/>
    </row>
    <row r="4068" ht="12.75">
      <c r="I4068" s="256"/>
    </row>
    <row r="4069" ht="12.75">
      <c r="I4069" s="256"/>
    </row>
    <row r="4070" ht="12.75">
      <c r="I4070" s="256"/>
    </row>
    <row r="4071" ht="12.75">
      <c r="I4071" s="256"/>
    </row>
    <row r="4072" ht="12.75">
      <c r="I4072" s="256"/>
    </row>
    <row r="4073" ht="12.75">
      <c r="I4073" s="256"/>
    </row>
    <row r="4074" ht="12.75">
      <c r="I4074" s="256"/>
    </row>
    <row r="4075" ht="12.75">
      <c r="I4075" s="256"/>
    </row>
    <row r="4076" ht="12.75">
      <c r="I4076" s="256"/>
    </row>
    <row r="4077" ht="12.75">
      <c r="I4077" s="256"/>
    </row>
    <row r="4078" ht="12.75">
      <c r="I4078" s="256"/>
    </row>
    <row r="4079" ht="12.75">
      <c r="I4079" s="256"/>
    </row>
    <row r="4080" ht="12.75">
      <c r="I4080" s="256"/>
    </row>
    <row r="4081" ht="12.75">
      <c r="I4081" s="256"/>
    </row>
    <row r="4082" ht="12.75">
      <c r="I4082" s="256"/>
    </row>
    <row r="4083" ht="12.75">
      <c r="I4083" s="256"/>
    </row>
    <row r="4084" ht="12.75">
      <c r="I4084" s="256"/>
    </row>
    <row r="4085" ht="12.75">
      <c r="I4085" s="256"/>
    </row>
    <row r="4086" ht="12.75">
      <c r="I4086" s="256"/>
    </row>
    <row r="4087" ht="12.75">
      <c r="I4087" s="256"/>
    </row>
    <row r="4088" ht="12.75">
      <c r="I4088" s="256"/>
    </row>
    <row r="4089" ht="12.75">
      <c r="I4089" s="256"/>
    </row>
    <row r="4090" ht="12.75">
      <c r="I4090" s="256"/>
    </row>
    <row r="4091" ht="12.75">
      <c r="I4091" s="256"/>
    </row>
    <row r="4092" ht="12.75">
      <c r="I4092" s="256"/>
    </row>
    <row r="4093" ht="12.75">
      <c r="I4093" s="256"/>
    </row>
    <row r="4094" ht="12.75">
      <c r="I4094" s="256"/>
    </row>
    <row r="4095" ht="12.75">
      <c r="I4095" s="256"/>
    </row>
    <row r="4096" ht="12.75">
      <c r="I4096" s="256"/>
    </row>
    <row r="4097" ht="12.75">
      <c r="I4097" s="256"/>
    </row>
    <row r="4098" ht="12.75">
      <c r="I4098" s="256"/>
    </row>
    <row r="4099" ht="12.75">
      <c r="I4099" s="256"/>
    </row>
    <row r="4100" ht="12.75">
      <c r="I4100" s="256"/>
    </row>
    <row r="4101" ht="12.75">
      <c r="I4101" s="256"/>
    </row>
    <row r="4102" ht="12.75">
      <c r="I4102" s="256"/>
    </row>
    <row r="4103" ht="12.75">
      <c r="I4103" s="256"/>
    </row>
    <row r="4104" ht="12.75">
      <c r="I4104" s="256"/>
    </row>
    <row r="4105" ht="12.75">
      <c r="I4105" s="256"/>
    </row>
    <row r="4106" ht="12.75">
      <c r="I4106" s="256"/>
    </row>
    <row r="4107" ht="12.75">
      <c r="I4107" s="256"/>
    </row>
    <row r="4108" ht="12.75">
      <c r="I4108" s="256"/>
    </row>
    <row r="4109" ht="12.75">
      <c r="I4109" s="256"/>
    </row>
    <row r="4110" ht="12.75">
      <c r="I4110" s="256"/>
    </row>
    <row r="4111" ht="12.75">
      <c r="I4111" s="256"/>
    </row>
    <row r="4112" ht="12.75">
      <c r="I4112" s="256"/>
    </row>
    <row r="4113" ht="12.75">
      <c r="I4113" s="256"/>
    </row>
    <row r="4114" ht="12.75">
      <c r="I4114" s="256"/>
    </row>
    <row r="4115" ht="12.75">
      <c r="I4115" s="256"/>
    </row>
    <row r="4116" ht="12.75">
      <c r="I4116" s="256"/>
    </row>
    <row r="4117" ht="12.75">
      <c r="I4117" s="256"/>
    </row>
    <row r="4118" ht="12.75">
      <c r="I4118" s="256"/>
    </row>
    <row r="4119" ht="12.75">
      <c r="I4119" s="256"/>
    </row>
    <row r="4120" ht="12.75">
      <c r="I4120" s="256"/>
    </row>
    <row r="4121" ht="12.75">
      <c r="I4121" s="256"/>
    </row>
    <row r="4122" ht="12.75">
      <c r="I4122" s="256"/>
    </row>
    <row r="4123" ht="12.75">
      <c r="I4123" s="256"/>
    </row>
    <row r="4124" ht="12.75">
      <c r="I4124" s="256"/>
    </row>
    <row r="4125" ht="12.75">
      <c r="I4125" s="256"/>
    </row>
    <row r="4126" ht="12.75">
      <c r="I4126" s="256"/>
    </row>
    <row r="4127" ht="12.75">
      <c r="I4127" s="256"/>
    </row>
    <row r="4128" ht="12.75">
      <c r="I4128" s="256"/>
    </row>
    <row r="4129" ht="12.75">
      <c r="I4129" s="256"/>
    </row>
    <row r="4130" ht="12.75">
      <c r="I4130" s="256"/>
    </row>
    <row r="4131" ht="12.75">
      <c r="I4131" s="256"/>
    </row>
    <row r="4132" ht="12.75">
      <c r="I4132" s="256"/>
    </row>
    <row r="4133" ht="12.75">
      <c r="I4133" s="256"/>
    </row>
    <row r="4134" ht="12.75">
      <c r="I4134" s="256"/>
    </row>
    <row r="4135" ht="12.75">
      <c r="I4135" s="256"/>
    </row>
    <row r="4136" ht="12.75">
      <c r="I4136" s="256"/>
    </row>
    <row r="4137" ht="12.75">
      <c r="I4137" s="256"/>
    </row>
    <row r="4138" ht="12.75">
      <c r="I4138" s="256"/>
    </row>
    <row r="4139" ht="12.75">
      <c r="I4139" s="256"/>
    </row>
    <row r="4140" ht="12.75">
      <c r="I4140" s="256"/>
    </row>
    <row r="4141" ht="12.75">
      <c r="I4141" s="256"/>
    </row>
    <row r="4142" ht="12.75">
      <c r="I4142" s="256"/>
    </row>
    <row r="4143" ht="12.75">
      <c r="I4143" s="256"/>
    </row>
    <row r="4144" ht="12.75">
      <c r="I4144" s="256"/>
    </row>
    <row r="4145" ht="12.75">
      <c r="I4145" s="256"/>
    </row>
    <row r="4146" ht="12.75">
      <c r="I4146" s="256"/>
    </row>
    <row r="4147" ht="12.75">
      <c r="I4147" s="256"/>
    </row>
    <row r="4148" ht="12.75">
      <c r="I4148" s="256"/>
    </row>
    <row r="4149" ht="12.75">
      <c r="I4149" s="256"/>
    </row>
    <row r="4150" ht="12.75">
      <c r="I4150" s="256"/>
    </row>
    <row r="4151" ht="12.75">
      <c r="I4151" s="256"/>
    </row>
    <row r="4152" ht="12.75">
      <c r="I4152" s="256"/>
    </row>
    <row r="4153" ht="12.75">
      <c r="I4153" s="256"/>
    </row>
    <row r="4154" ht="12.75">
      <c r="I4154" s="256"/>
    </row>
    <row r="4155" ht="12.75">
      <c r="I4155" s="256"/>
    </row>
    <row r="4156" ht="12.75">
      <c r="I4156" s="256"/>
    </row>
    <row r="4157" ht="12.75">
      <c r="I4157" s="256"/>
    </row>
    <row r="4158" ht="12.75">
      <c r="I4158" s="256"/>
    </row>
    <row r="4159" ht="12.75">
      <c r="I4159" s="256"/>
    </row>
    <row r="4160" ht="12.75">
      <c r="I4160" s="256"/>
    </row>
    <row r="4161" ht="12.75">
      <c r="I4161" s="256"/>
    </row>
    <row r="4162" ht="12.75">
      <c r="I4162" s="256"/>
    </row>
    <row r="4163" ht="12.75">
      <c r="I4163" s="256"/>
    </row>
    <row r="4164" ht="12.75">
      <c r="I4164" s="256"/>
    </row>
    <row r="4165" ht="12.75">
      <c r="I4165" s="256"/>
    </row>
    <row r="4166" ht="12.75">
      <c r="I4166" s="256"/>
    </row>
    <row r="4167" ht="12.75">
      <c r="I4167" s="256"/>
    </row>
    <row r="4168" ht="12.75">
      <c r="I4168" s="256"/>
    </row>
    <row r="4169" ht="12.75">
      <c r="I4169" s="256"/>
    </row>
    <row r="4170" ht="12.75">
      <c r="I4170" s="256"/>
    </row>
    <row r="4171" ht="12.75">
      <c r="I4171" s="256"/>
    </row>
    <row r="4172" ht="12.75">
      <c r="I4172" s="256"/>
    </row>
    <row r="4173" ht="12.75">
      <c r="I4173" s="256"/>
    </row>
    <row r="4174" ht="12.75">
      <c r="I4174" s="256"/>
    </row>
    <row r="4175" ht="12.75">
      <c r="I4175" s="256"/>
    </row>
    <row r="4176" ht="12.75">
      <c r="I4176" s="256"/>
    </row>
    <row r="4177" ht="12.75">
      <c r="I4177" s="256"/>
    </row>
    <row r="4178" ht="12.75">
      <c r="I4178" s="256"/>
    </row>
    <row r="4179" ht="12.75">
      <c r="I4179" s="256"/>
    </row>
    <row r="4180" ht="12.75">
      <c r="I4180" s="256"/>
    </row>
    <row r="4181" ht="12.75">
      <c r="I4181" s="256"/>
    </row>
    <row r="4182" ht="12.75">
      <c r="I4182" s="256"/>
    </row>
    <row r="4183" ht="12.75">
      <c r="I4183" s="256"/>
    </row>
    <row r="4184" ht="12.75">
      <c r="I4184" s="256"/>
    </row>
    <row r="4185" ht="12.75">
      <c r="I4185" s="256"/>
    </row>
    <row r="4186" ht="12.75">
      <c r="I4186" s="256"/>
    </row>
    <row r="4187" ht="12.75">
      <c r="I4187" s="256"/>
    </row>
    <row r="4188" ht="12.75">
      <c r="I4188" s="256"/>
    </row>
    <row r="4189" ht="12.75">
      <c r="I4189" s="256"/>
    </row>
    <row r="4190" ht="12.75">
      <c r="I4190" s="256"/>
    </row>
    <row r="4191" ht="12.75">
      <c r="I4191" s="256"/>
    </row>
    <row r="4192" ht="12.75">
      <c r="I4192" s="256"/>
    </row>
    <row r="4193" ht="12.75">
      <c r="I4193" s="256"/>
    </row>
    <row r="4194" ht="12.75">
      <c r="I4194" s="256"/>
    </row>
    <row r="4195" ht="12.75">
      <c r="I4195" s="256"/>
    </row>
    <row r="4196" ht="12.75">
      <c r="I4196" s="256"/>
    </row>
    <row r="4197" ht="12.75">
      <c r="I4197" s="256"/>
    </row>
    <row r="4198" ht="12.75">
      <c r="I4198" s="256"/>
    </row>
    <row r="4199" ht="12.75">
      <c r="I4199" s="256"/>
    </row>
    <row r="4200" ht="12.75">
      <c r="I4200" s="256"/>
    </row>
    <row r="4201" ht="12.75">
      <c r="I4201" s="256"/>
    </row>
    <row r="4202" ht="12.75">
      <c r="I4202" s="256"/>
    </row>
    <row r="4203" ht="12.75">
      <c r="I4203" s="256"/>
    </row>
    <row r="4204" ht="12.75">
      <c r="I4204" s="256"/>
    </row>
    <row r="4205" ht="12.75">
      <c r="I4205" s="256"/>
    </row>
    <row r="4206" ht="12.75">
      <c r="I4206" s="256"/>
    </row>
    <row r="4207" ht="12.75">
      <c r="I4207" s="256"/>
    </row>
    <row r="4208" ht="12.75">
      <c r="I4208" s="256"/>
    </row>
    <row r="4209" ht="12.75">
      <c r="I4209" s="256"/>
    </row>
    <row r="4210" ht="12.75">
      <c r="I4210" s="256"/>
    </row>
    <row r="4211" ht="12.75">
      <c r="I4211" s="256"/>
    </row>
    <row r="4212" ht="12.75">
      <c r="I4212" s="256"/>
    </row>
    <row r="4213" ht="12.75">
      <c r="I4213" s="256"/>
    </row>
    <row r="4214" ht="12.75">
      <c r="I4214" s="256"/>
    </row>
    <row r="4215" ht="12.75">
      <c r="I4215" s="256"/>
    </row>
    <row r="4216" ht="12.75">
      <c r="I4216" s="256"/>
    </row>
    <row r="4217" ht="12.75">
      <c r="I4217" s="256"/>
    </row>
    <row r="4218" ht="12.75">
      <c r="I4218" s="256"/>
    </row>
    <row r="4219" ht="12.75">
      <c r="I4219" s="256"/>
    </row>
    <row r="4220" ht="12.75">
      <c r="I4220" s="256"/>
    </row>
    <row r="4221" ht="12.75">
      <c r="I4221" s="256"/>
    </row>
    <row r="4222" ht="12.75">
      <c r="I4222" s="256"/>
    </row>
    <row r="4223" ht="12.75">
      <c r="I4223" s="256"/>
    </row>
    <row r="4224" ht="12.75">
      <c r="I4224" s="256"/>
    </row>
    <row r="4225" ht="12.75">
      <c r="I4225" s="256"/>
    </row>
    <row r="4226" ht="12.75">
      <c r="I4226" s="256"/>
    </row>
    <row r="4227" ht="12.75">
      <c r="I4227" s="256"/>
    </row>
    <row r="4228" ht="12.75">
      <c r="I4228" s="256"/>
    </row>
    <row r="4229" ht="12.75">
      <c r="I4229" s="256"/>
    </row>
    <row r="4230" ht="12.75">
      <c r="I4230" s="256"/>
    </row>
    <row r="4231" ht="12.75">
      <c r="I4231" s="256"/>
    </row>
    <row r="4232" ht="12.75">
      <c r="I4232" s="256"/>
    </row>
    <row r="4233" ht="12.75">
      <c r="I4233" s="256"/>
    </row>
    <row r="4234" ht="12.75">
      <c r="I4234" s="256"/>
    </row>
    <row r="4235" ht="12.75">
      <c r="I4235" s="256"/>
    </row>
    <row r="4236" ht="12.75">
      <c r="I4236" s="256"/>
    </row>
    <row r="4237" ht="12.75">
      <c r="I4237" s="256"/>
    </row>
    <row r="4238" ht="12.75">
      <c r="I4238" s="256"/>
    </row>
    <row r="4239" ht="12.75">
      <c r="I4239" s="256"/>
    </row>
    <row r="4240" ht="12.75">
      <c r="I4240" s="256"/>
    </row>
    <row r="4241" ht="12.75">
      <c r="I4241" s="256"/>
    </row>
    <row r="4242" ht="12.75">
      <c r="I4242" s="256"/>
    </row>
    <row r="4243" ht="12.75">
      <c r="I4243" s="256"/>
    </row>
    <row r="4244" ht="12.75">
      <c r="I4244" s="256"/>
    </row>
    <row r="4245" ht="12.75">
      <c r="I4245" s="256"/>
    </row>
    <row r="4246" ht="12.75">
      <c r="I4246" s="256"/>
    </row>
    <row r="4247" ht="12.75">
      <c r="I4247" s="256"/>
    </row>
    <row r="4248" ht="12.75">
      <c r="I4248" s="256"/>
    </row>
    <row r="4249" ht="12.75">
      <c r="I4249" s="256"/>
    </row>
    <row r="4250" ht="12.75">
      <c r="I4250" s="256"/>
    </row>
    <row r="4251" ht="12.75">
      <c r="I4251" s="256"/>
    </row>
    <row r="4252" ht="12.75">
      <c r="I4252" s="256"/>
    </row>
    <row r="4253" ht="12.75">
      <c r="I4253" s="256"/>
    </row>
    <row r="4254" ht="12.75">
      <c r="I4254" s="256"/>
    </row>
    <row r="4255" ht="12.75">
      <c r="I4255" s="256"/>
    </row>
    <row r="4256" ht="12.75">
      <c r="I4256" s="256"/>
    </row>
    <row r="4257" ht="12.75">
      <c r="I4257" s="256"/>
    </row>
    <row r="4258" ht="12.75">
      <c r="I4258" s="256"/>
    </row>
    <row r="4259" ht="12.75">
      <c r="I4259" s="256"/>
    </row>
    <row r="4260" ht="12.75">
      <c r="I4260" s="256"/>
    </row>
    <row r="4261" ht="12.75">
      <c r="I4261" s="256"/>
    </row>
    <row r="4262" ht="12.75">
      <c r="I4262" s="256"/>
    </row>
    <row r="4263" ht="12.75">
      <c r="I4263" s="256"/>
    </row>
    <row r="4264" ht="12.75">
      <c r="I4264" s="256"/>
    </row>
    <row r="4265" ht="12.75">
      <c r="I4265" s="256"/>
    </row>
    <row r="4266" ht="12.75">
      <c r="I4266" s="256"/>
    </row>
    <row r="4267" ht="12.75">
      <c r="I4267" s="256"/>
    </row>
    <row r="4268" ht="12.75">
      <c r="I4268" s="256"/>
    </row>
    <row r="4269" ht="12.75">
      <c r="I4269" s="256"/>
    </row>
    <row r="4270" ht="12.75">
      <c r="I4270" s="256"/>
    </row>
    <row r="4271" ht="12.75">
      <c r="I4271" s="256"/>
    </row>
    <row r="4272" ht="12.75">
      <c r="I4272" s="256"/>
    </row>
    <row r="4273" ht="12.75">
      <c r="I4273" s="256"/>
    </row>
    <row r="4274" ht="12.75">
      <c r="I4274" s="256"/>
    </row>
    <row r="4275" ht="12.75">
      <c r="I4275" s="256"/>
    </row>
    <row r="4276" ht="12.75">
      <c r="I4276" s="256"/>
    </row>
    <row r="4277" ht="12.75">
      <c r="I4277" s="256"/>
    </row>
    <row r="4278" ht="12.75">
      <c r="I4278" s="256"/>
    </row>
    <row r="4279" ht="12.75">
      <c r="I4279" s="256"/>
    </row>
    <row r="4280" ht="12.75">
      <c r="I4280" s="256"/>
    </row>
    <row r="4281" ht="12.75">
      <c r="I4281" s="256"/>
    </row>
    <row r="4282" ht="12.75">
      <c r="I4282" s="256"/>
    </row>
    <row r="4283" ht="12.75">
      <c r="I4283" s="256"/>
    </row>
    <row r="4284" ht="12.75">
      <c r="I4284" s="256"/>
    </row>
    <row r="4285" ht="12.75">
      <c r="I4285" s="256"/>
    </row>
    <row r="4286" ht="12.75">
      <c r="I4286" s="256"/>
    </row>
    <row r="4287" ht="12.75">
      <c r="I4287" s="256"/>
    </row>
    <row r="4288" ht="12.75">
      <c r="I4288" s="256"/>
    </row>
    <row r="4289" ht="12.75">
      <c r="I4289" s="256"/>
    </row>
    <row r="4290" ht="12.75">
      <c r="I4290" s="256"/>
    </row>
    <row r="4291" ht="12.75">
      <c r="I4291" s="256"/>
    </row>
    <row r="4292" ht="12.75">
      <c r="I4292" s="256"/>
    </row>
    <row r="4293" ht="12.75">
      <c r="I4293" s="256"/>
    </row>
    <row r="4294" ht="12.75">
      <c r="I4294" s="256"/>
    </row>
    <row r="4295" ht="12.75">
      <c r="I4295" s="256"/>
    </row>
    <row r="4296" ht="12.75">
      <c r="I4296" s="256"/>
    </row>
    <row r="4297" ht="12.75">
      <c r="I4297" s="256"/>
    </row>
    <row r="4298" ht="12.75">
      <c r="I4298" s="256"/>
    </row>
    <row r="4299" ht="12.75">
      <c r="I4299" s="256"/>
    </row>
    <row r="4300" ht="12.75">
      <c r="I4300" s="256"/>
    </row>
    <row r="4301" ht="12.75">
      <c r="I4301" s="256"/>
    </row>
    <row r="4302" ht="12.75">
      <c r="I4302" s="256"/>
    </row>
    <row r="4303" ht="12.75">
      <c r="I4303" s="256"/>
    </row>
    <row r="4304" ht="12.75">
      <c r="I4304" s="256"/>
    </row>
    <row r="4305" ht="12.75">
      <c r="I4305" s="256"/>
    </row>
    <row r="4306" ht="12.75">
      <c r="I4306" s="256"/>
    </row>
    <row r="4307" ht="12.75">
      <c r="I4307" s="256"/>
    </row>
    <row r="4308" ht="12.75">
      <c r="I4308" s="256"/>
    </row>
    <row r="4309" ht="12.75">
      <c r="I4309" s="256"/>
    </row>
    <row r="4310" ht="12.75">
      <c r="I4310" s="256"/>
    </row>
    <row r="4311" ht="12.75">
      <c r="I4311" s="256"/>
    </row>
    <row r="4312" ht="12.75">
      <c r="I4312" s="256"/>
    </row>
    <row r="4313" ht="12.75">
      <c r="I4313" s="256"/>
    </row>
    <row r="4314" ht="12.75">
      <c r="I4314" s="256"/>
    </row>
    <row r="4315" ht="12.75">
      <c r="I4315" s="256"/>
    </row>
    <row r="4316" ht="12.75">
      <c r="I4316" s="256"/>
    </row>
    <row r="4317" ht="12.75">
      <c r="I4317" s="256"/>
    </row>
    <row r="4318" ht="12.75">
      <c r="I4318" s="256"/>
    </row>
    <row r="4319" ht="12.75">
      <c r="I4319" s="256"/>
    </row>
    <row r="4320" ht="12.75">
      <c r="I4320" s="256"/>
    </row>
    <row r="4321" ht="12.75">
      <c r="I4321" s="256"/>
    </row>
    <row r="4322" ht="12.75">
      <c r="I4322" s="256"/>
    </row>
    <row r="4323" ht="12.75">
      <c r="I4323" s="256"/>
    </row>
    <row r="4324" ht="12.75">
      <c r="I4324" s="256"/>
    </row>
    <row r="4325" ht="12.75">
      <c r="I4325" s="256"/>
    </row>
    <row r="4326" ht="12.75">
      <c r="I4326" s="256"/>
    </row>
    <row r="4327" ht="12.75">
      <c r="I4327" s="256"/>
    </row>
    <row r="4328" ht="12.75">
      <c r="I4328" s="256"/>
    </row>
    <row r="4329" ht="12.75">
      <c r="I4329" s="256"/>
    </row>
    <row r="4330" ht="12.75">
      <c r="I4330" s="256"/>
    </row>
    <row r="4331" ht="12.75">
      <c r="I4331" s="256"/>
    </row>
    <row r="4332" ht="12.75">
      <c r="I4332" s="256"/>
    </row>
    <row r="4333" ht="12.75">
      <c r="I4333" s="256"/>
    </row>
    <row r="4334" ht="12.75">
      <c r="I4334" s="256"/>
    </row>
    <row r="4335" ht="12.75">
      <c r="I4335" s="256"/>
    </row>
    <row r="4336" ht="12.75">
      <c r="I4336" s="256"/>
    </row>
    <row r="4337" ht="12.75">
      <c r="I4337" s="256"/>
    </row>
    <row r="4338" ht="12.75">
      <c r="I4338" s="256"/>
    </row>
    <row r="4339" ht="12.75">
      <c r="I4339" s="256"/>
    </row>
    <row r="4340" ht="12.75">
      <c r="I4340" s="256"/>
    </row>
    <row r="4341" ht="12.75">
      <c r="I4341" s="256"/>
    </row>
    <row r="4342" ht="12.75">
      <c r="I4342" s="256"/>
    </row>
    <row r="4343" ht="12.75">
      <c r="I4343" s="256"/>
    </row>
    <row r="4344" ht="12.75">
      <c r="I4344" s="256"/>
    </row>
    <row r="4345" ht="12.75">
      <c r="I4345" s="256"/>
    </row>
    <row r="4346" ht="12.75">
      <c r="I4346" s="256"/>
    </row>
    <row r="4347" ht="12.75">
      <c r="I4347" s="256"/>
    </row>
    <row r="4348" ht="12.75">
      <c r="I4348" s="256"/>
    </row>
    <row r="4349" ht="12.75">
      <c r="I4349" s="256"/>
    </row>
    <row r="4350" ht="12.75">
      <c r="I4350" s="256"/>
    </row>
    <row r="4351" ht="12.75">
      <c r="I4351" s="256"/>
    </row>
    <row r="4352" ht="12.75">
      <c r="I4352" s="256"/>
    </row>
    <row r="4353" ht="12.75">
      <c r="I4353" s="256"/>
    </row>
    <row r="4354" ht="12.75">
      <c r="I4354" s="256"/>
    </row>
    <row r="4355" ht="12.75">
      <c r="I4355" s="256"/>
    </row>
    <row r="4356" ht="12.75">
      <c r="I4356" s="256"/>
    </row>
    <row r="4357" ht="12.75">
      <c r="I4357" s="256"/>
    </row>
    <row r="4358" ht="12.75">
      <c r="I4358" s="256"/>
    </row>
    <row r="4359" ht="12.75">
      <c r="I4359" s="256"/>
    </row>
    <row r="4360" ht="12.75">
      <c r="I4360" s="256"/>
    </row>
    <row r="4361" ht="12.75">
      <c r="I4361" s="256"/>
    </row>
    <row r="4362" ht="12.75">
      <c r="I4362" s="256"/>
    </row>
    <row r="4363" ht="12.75">
      <c r="I4363" s="256"/>
    </row>
    <row r="4364" ht="12.75">
      <c r="I4364" s="256"/>
    </row>
    <row r="4365" ht="12.75">
      <c r="I4365" s="256"/>
    </row>
    <row r="4366" ht="12.75">
      <c r="I4366" s="256"/>
    </row>
    <row r="4367" ht="12.75">
      <c r="I4367" s="256"/>
    </row>
    <row r="4368" ht="12.75">
      <c r="I4368" s="256"/>
    </row>
    <row r="4369" ht="12.75">
      <c r="I4369" s="256"/>
    </row>
    <row r="4370" ht="12.75">
      <c r="I4370" s="256"/>
    </row>
    <row r="4371" ht="12.75">
      <c r="I4371" s="256"/>
    </row>
    <row r="4372" ht="12.75">
      <c r="I4372" s="256"/>
    </row>
    <row r="4373" ht="12.75">
      <c r="I4373" s="256"/>
    </row>
    <row r="4374" ht="12.75">
      <c r="I4374" s="256"/>
    </row>
    <row r="4375" ht="12.75">
      <c r="I4375" s="256"/>
    </row>
    <row r="4376" ht="12.75">
      <c r="I4376" s="256"/>
    </row>
    <row r="4377" ht="12.75">
      <c r="I4377" s="256"/>
    </row>
    <row r="4378" ht="12.75">
      <c r="I4378" s="256"/>
    </row>
    <row r="4379" ht="12.75">
      <c r="I4379" s="256"/>
    </row>
    <row r="4380" ht="12.75">
      <c r="I4380" s="256"/>
    </row>
    <row r="4381" ht="12.75">
      <c r="I4381" s="256"/>
    </row>
    <row r="4382" ht="12.75">
      <c r="I4382" s="256"/>
    </row>
    <row r="4383" ht="12.75">
      <c r="I4383" s="256"/>
    </row>
    <row r="4384" ht="12.75">
      <c r="I4384" s="256"/>
    </row>
    <row r="4385" ht="12.75">
      <c r="I4385" s="256"/>
    </row>
    <row r="4386" ht="12.75">
      <c r="I4386" s="256"/>
    </row>
    <row r="4387" ht="12.75">
      <c r="I4387" s="256"/>
    </row>
    <row r="4388" ht="12.75">
      <c r="I4388" s="256"/>
    </row>
    <row r="4389" ht="12.75">
      <c r="I4389" s="256"/>
    </row>
    <row r="4390" ht="12.75">
      <c r="I4390" s="256"/>
    </row>
    <row r="4391" ht="12.75">
      <c r="I4391" s="256"/>
    </row>
    <row r="4392" ht="12.75">
      <c r="I4392" s="256"/>
    </row>
    <row r="4393" ht="12.75">
      <c r="I4393" s="256"/>
    </row>
    <row r="4394" ht="12.75">
      <c r="I4394" s="256"/>
    </row>
    <row r="4395" ht="12.75">
      <c r="I4395" s="256"/>
    </row>
    <row r="4396" ht="12.75">
      <c r="I4396" s="256"/>
    </row>
    <row r="4397" ht="12.75">
      <c r="I4397" s="256"/>
    </row>
    <row r="4398" ht="12.75">
      <c r="I4398" s="256"/>
    </row>
    <row r="4399" ht="12.75">
      <c r="I4399" s="256"/>
    </row>
    <row r="4400" ht="12.75">
      <c r="I4400" s="256"/>
    </row>
    <row r="4401" ht="12.75">
      <c r="I4401" s="256"/>
    </row>
    <row r="4402" ht="12.75">
      <c r="I4402" s="256"/>
    </row>
    <row r="4403" ht="12.75">
      <c r="I4403" s="256"/>
    </row>
    <row r="4404" ht="12.75">
      <c r="I4404" s="256"/>
    </row>
    <row r="4405" ht="12.75">
      <c r="I4405" s="256"/>
    </row>
    <row r="4406" ht="12.75">
      <c r="I4406" s="256"/>
    </row>
    <row r="4407" ht="12.75">
      <c r="I4407" s="256"/>
    </row>
    <row r="4408" ht="12.75">
      <c r="I4408" s="256"/>
    </row>
    <row r="4409" ht="12.75">
      <c r="I4409" s="256"/>
    </row>
    <row r="4410" ht="12.75">
      <c r="I4410" s="256"/>
    </row>
    <row r="4411" ht="12.75">
      <c r="I4411" s="256"/>
    </row>
    <row r="4412" ht="12.75">
      <c r="I4412" s="256"/>
    </row>
    <row r="4413" ht="12.75">
      <c r="I4413" s="256"/>
    </row>
    <row r="4414" ht="12.75">
      <c r="I4414" s="256"/>
    </row>
    <row r="4415" ht="12.75">
      <c r="I4415" s="256"/>
    </row>
    <row r="4416" ht="12.75">
      <c r="I4416" s="256"/>
    </row>
    <row r="4417" ht="12.75">
      <c r="I4417" s="256"/>
    </row>
    <row r="4418" ht="12.75">
      <c r="I4418" s="256"/>
    </row>
    <row r="4419" ht="12.75">
      <c r="I4419" s="256"/>
    </row>
    <row r="4420" ht="12.75">
      <c r="I4420" s="256"/>
    </row>
    <row r="4421" ht="12.75">
      <c r="I4421" s="256"/>
    </row>
    <row r="4422" ht="12.75">
      <c r="I4422" s="256"/>
    </row>
    <row r="4423" ht="12.75">
      <c r="I4423" s="256"/>
    </row>
    <row r="4424" ht="12.75">
      <c r="I4424" s="256"/>
    </row>
    <row r="4425" ht="12.75">
      <c r="I4425" s="256"/>
    </row>
    <row r="4426" ht="12.75">
      <c r="I4426" s="256"/>
    </row>
    <row r="4427" ht="12.75">
      <c r="I4427" s="256"/>
    </row>
    <row r="4428" ht="12.75">
      <c r="I4428" s="256"/>
    </row>
    <row r="4429" ht="12.75">
      <c r="I4429" s="256"/>
    </row>
    <row r="4430" ht="12.75">
      <c r="I4430" s="256"/>
    </row>
    <row r="4431" ht="12.75">
      <c r="I4431" s="256"/>
    </row>
    <row r="4432" ht="12.75">
      <c r="I4432" s="256"/>
    </row>
    <row r="4433" ht="12.75">
      <c r="I4433" s="256"/>
    </row>
    <row r="4434" ht="12.75">
      <c r="I4434" s="256"/>
    </row>
    <row r="4435" ht="12.75">
      <c r="I4435" s="256"/>
    </row>
    <row r="4436" ht="12.75">
      <c r="I4436" s="256"/>
    </row>
    <row r="4437" ht="12.75">
      <c r="I4437" s="256"/>
    </row>
    <row r="4438" ht="12.75">
      <c r="I4438" s="256"/>
    </row>
    <row r="4439" ht="12.75">
      <c r="I4439" s="256"/>
    </row>
    <row r="4440" ht="12.75">
      <c r="I4440" s="256"/>
    </row>
    <row r="4441" ht="12.75">
      <c r="I4441" s="256"/>
    </row>
    <row r="4442" ht="12.75">
      <c r="I4442" s="256"/>
    </row>
    <row r="4443" ht="12.75">
      <c r="I4443" s="256"/>
    </row>
    <row r="4444" ht="12.75">
      <c r="I4444" s="256"/>
    </row>
    <row r="4445" ht="12.75">
      <c r="I4445" s="256"/>
    </row>
    <row r="4446" ht="12.75">
      <c r="I4446" s="256"/>
    </row>
    <row r="4447" ht="12.75">
      <c r="I4447" s="256"/>
    </row>
    <row r="4448" ht="12.75">
      <c r="I4448" s="256"/>
    </row>
    <row r="4449" ht="12.75">
      <c r="I4449" s="256"/>
    </row>
    <row r="4450" ht="12.75">
      <c r="I4450" s="256"/>
    </row>
    <row r="4451" ht="12.75">
      <c r="I4451" s="256"/>
    </row>
    <row r="4452" ht="12.75">
      <c r="I4452" s="256"/>
    </row>
    <row r="4453" ht="12.75">
      <c r="I4453" s="256"/>
    </row>
    <row r="4454" ht="12.75">
      <c r="I4454" s="256"/>
    </row>
    <row r="4455" ht="12.75">
      <c r="I4455" s="256"/>
    </row>
    <row r="4456" ht="12.75">
      <c r="I4456" s="256"/>
    </row>
    <row r="4457" ht="12.75">
      <c r="I4457" s="256"/>
    </row>
    <row r="4458" ht="12.75">
      <c r="I4458" s="256"/>
    </row>
    <row r="4459" ht="12.75">
      <c r="I4459" s="256"/>
    </row>
    <row r="4460" ht="12.75">
      <c r="I4460" s="256"/>
    </row>
    <row r="4461" ht="12.75">
      <c r="I4461" s="256"/>
    </row>
    <row r="4462" ht="12.75">
      <c r="I4462" s="256"/>
    </row>
    <row r="4463" ht="12.75">
      <c r="I4463" s="256"/>
    </row>
    <row r="4464" ht="12.75">
      <c r="I4464" s="256"/>
    </row>
    <row r="4465" ht="12.75">
      <c r="I4465" s="256"/>
    </row>
    <row r="4466" ht="12.75">
      <c r="I4466" s="256"/>
    </row>
    <row r="4467" ht="12.75">
      <c r="I4467" s="256"/>
    </row>
    <row r="4468" ht="12.75">
      <c r="I4468" s="256"/>
    </row>
    <row r="4469" ht="12.75">
      <c r="I4469" s="256"/>
    </row>
    <row r="4470" ht="12.75">
      <c r="I4470" s="256"/>
    </row>
    <row r="4471" ht="12.75">
      <c r="I4471" s="256"/>
    </row>
    <row r="4472" ht="12.75">
      <c r="I4472" s="256"/>
    </row>
    <row r="4473" ht="12.75">
      <c r="I4473" s="256"/>
    </row>
    <row r="4474" ht="12.75">
      <c r="I4474" s="256"/>
    </row>
    <row r="4475" ht="12.75">
      <c r="I4475" s="256"/>
    </row>
    <row r="4476" ht="12.75">
      <c r="I4476" s="256"/>
    </row>
    <row r="4477" ht="12.75">
      <c r="I4477" s="256"/>
    </row>
    <row r="4478" ht="12.75">
      <c r="I4478" s="256"/>
    </row>
    <row r="4479" ht="12.75">
      <c r="I4479" s="256"/>
    </row>
    <row r="4480" ht="12.75">
      <c r="I4480" s="256"/>
    </row>
    <row r="4481" ht="12.75">
      <c r="I4481" s="256"/>
    </row>
    <row r="4482" ht="12.75">
      <c r="I4482" s="256"/>
    </row>
    <row r="4483" ht="12.75">
      <c r="I4483" s="256"/>
    </row>
    <row r="4484" ht="12.75">
      <c r="I4484" s="256"/>
    </row>
    <row r="4485" ht="12.75">
      <c r="I4485" s="256"/>
    </row>
    <row r="4486" ht="12.75">
      <c r="I4486" s="256"/>
    </row>
    <row r="4487" ht="12.75">
      <c r="I4487" s="256"/>
    </row>
    <row r="4488" ht="12.75">
      <c r="I4488" s="256"/>
    </row>
    <row r="4489" ht="12.75">
      <c r="I4489" s="256"/>
    </row>
    <row r="4490" ht="12.75">
      <c r="I4490" s="256"/>
    </row>
    <row r="4491" ht="12.75">
      <c r="I4491" s="256"/>
    </row>
    <row r="4492" ht="12.75">
      <c r="I4492" s="256"/>
    </row>
    <row r="4493" ht="12.75">
      <c r="I4493" s="256"/>
    </row>
    <row r="4494" ht="12.75">
      <c r="I4494" s="256"/>
    </row>
    <row r="4495" ht="12.75">
      <c r="I4495" s="256"/>
    </row>
    <row r="4496" ht="12.75">
      <c r="I4496" s="256"/>
    </row>
    <row r="4497" ht="12.75">
      <c r="I4497" s="256"/>
    </row>
    <row r="4498" ht="12.75">
      <c r="I4498" s="256"/>
    </row>
    <row r="4499" ht="12.75">
      <c r="I4499" s="256"/>
    </row>
    <row r="4500" ht="12.75">
      <c r="I4500" s="256"/>
    </row>
    <row r="4501" ht="12.75">
      <c r="I4501" s="256"/>
    </row>
    <row r="4502" ht="12.75">
      <c r="I4502" s="256"/>
    </row>
    <row r="4503" ht="12.75">
      <c r="I4503" s="256"/>
    </row>
    <row r="4504" ht="12.75">
      <c r="I4504" s="256"/>
    </row>
    <row r="4505" ht="12.75">
      <c r="I4505" s="256"/>
    </row>
    <row r="4506" ht="12.75">
      <c r="I4506" s="256"/>
    </row>
    <row r="4507" ht="12.75">
      <c r="I4507" s="256"/>
    </row>
    <row r="4508" ht="12.75">
      <c r="I4508" s="256"/>
    </row>
    <row r="4509" ht="12.75">
      <c r="I4509" s="256"/>
    </row>
    <row r="4510" ht="12.75">
      <c r="I4510" s="256"/>
    </row>
    <row r="4511" ht="12.75">
      <c r="I4511" s="256"/>
    </row>
    <row r="4512" ht="12.75">
      <c r="I4512" s="256"/>
    </row>
    <row r="4513" ht="12.75">
      <c r="I4513" s="256"/>
    </row>
    <row r="4514" ht="12.75">
      <c r="I4514" s="256"/>
    </row>
    <row r="4515" ht="12.75">
      <c r="I4515" s="256"/>
    </row>
    <row r="4516" ht="12.75">
      <c r="I4516" s="256"/>
    </row>
    <row r="4517" ht="12.75">
      <c r="I4517" s="256"/>
    </row>
    <row r="4518" ht="12.75">
      <c r="I4518" s="256"/>
    </row>
    <row r="4519" ht="12.75">
      <c r="I4519" s="256"/>
    </row>
    <row r="4520" ht="12.75">
      <c r="I4520" s="256"/>
    </row>
    <row r="4521" ht="12.75">
      <c r="I4521" s="256"/>
    </row>
    <row r="4522" ht="12.75">
      <c r="I4522" s="256"/>
    </row>
    <row r="4523" ht="12.75">
      <c r="I4523" s="256"/>
    </row>
    <row r="4524" ht="12.75">
      <c r="I4524" s="256"/>
    </row>
    <row r="4525" ht="12.75">
      <c r="I4525" s="256"/>
    </row>
    <row r="4526" ht="12.75">
      <c r="I4526" s="256"/>
    </row>
    <row r="4527" ht="12.75">
      <c r="I4527" s="256"/>
    </row>
    <row r="4528" ht="12.75">
      <c r="I4528" s="256"/>
    </row>
    <row r="4529" ht="12.75">
      <c r="I4529" s="256"/>
    </row>
    <row r="4530" ht="12.75">
      <c r="I4530" s="256"/>
    </row>
    <row r="4531" ht="12.75">
      <c r="I4531" s="256"/>
    </row>
    <row r="4532" ht="12.75">
      <c r="I4532" s="256"/>
    </row>
    <row r="4533" ht="12.75">
      <c r="I4533" s="256"/>
    </row>
    <row r="4534" ht="12.75">
      <c r="I4534" s="256"/>
    </row>
    <row r="4535" ht="12.75">
      <c r="I4535" s="256"/>
    </row>
    <row r="4536" ht="12.75">
      <c r="I4536" s="256"/>
    </row>
    <row r="4537" ht="12.75">
      <c r="I4537" s="256"/>
    </row>
    <row r="4538" ht="12.75">
      <c r="I4538" s="256"/>
    </row>
    <row r="4539" ht="12.75">
      <c r="I4539" s="256"/>
    </row>
    <row r="4540" ht="12.75">
      <c r="I4540" s="256"/>
    </row>
    <row r="4541" ht="12.75">
      <c r="I4541" s="256"/>
    </row>
    <row r="4542" ht="12.75">
      <c r="I4542" s="256"/>
    </row>
    <row r="4543" ht="12.75">
      <c r="I4543" s="256"/>
    </row>
    <row r="4544" ht="12.75">
      <c r="I4544" s="256"/>
    </row>
    <row r="4545" ht="12.75">
      <c r="I4545" s="256"/>
    </row>
    <row r="4546" ht="12.75">
      <c r="I4546" s="256"/>
    </row>
    <row r="4547" ht="12.75">
      <c r="I4547" s="256"/>
    </row>
    <row r="4548" ht="12.75">
      <c r="I4548" s="256"/>
    </row>
    <row r="4549" ht="12.75">
      <c r="I4549" s="256"/>
    </row>
    <row r="4550" ht="12.75">
      <c r="I4550" s="256"/>
    </row>
    <row r="4551" ht="12.75">
      <c r="I4551" s="256"/>
    </row>
    <row r="4552" ht="12.75">
      <c r="I4552" s="256"/>
    </row>
    <row r="4553" ht="12.75">
      <c r="I4553" s="256"/>
    </row>
    <row r="4554" ht="12.75">
      <c r="I4554" s="256"/>
    </row>
    <row r="4555" ht="12.75">
      <c r="I4555" s="256"/>
    </row>
    <row r="4556" ht="12.75">
      <c r="I4556" s="256"/>
    </row>
    <row r="4557" ht="12.75">
      <c r="I4557" s="256"/>
    </row>
    <row r="4558" ht="12.75">
      <c r="I4558" s="256"/>
    </row>
    <row r="4559" ht="12.75">
      <c r="I4559" s="256"/>
    </row>
    <row r="4560" ht="12.75">
      <c r="I4560" s="256"/>
    </row>
    <row r="4561" ht="12.75">
      <c r="I4561" s="256"/>
    </row>
    <row r="4562" ht="12.75">
      <c r="I4562" s="256"/>
    </row>
    <row r="4563" ht="12.75">
      <c r="I4563" s="256"/>
    </row>
    <row r="4564" ht="12.75">
      <c r="I4564" s="256"/>
    </row>
    <row r="4565" ht="12.75">
      <c r="I4565" s="256"/>
    </row>
    <row r="4566" ht="12.75">
      <c r="I4566" s="256"/>
    </row>
    <row r="4567" ht="12.75">
      <c r="I4567" s="256"/>
    </row>
    <row r="4568" ht="12.75">
      <c r="I4568" s="256"/>
    </row>
    <row r="4569" ht="12.75">
      <c r="I4569" s="256"/>
    </row>
    <row r="4570" ht="12.75">
      <c r="I4570" s="256"/>
    </row>
    <row r="4571" ht="12.75">
      <c r="I4571" s="256"/>
    </row>
    <row r="4572" ht="12.75">
      <c r="I4572" s="256"/>
    </row>
    <row r="4573" ht="12.75">
      <c r="I4573" s="256"/>
    </row>
    <row r="4574" ht="12.75">
      <c r="I4574" s="256"/>
    </row>
    <row r="4575" ht="12.75">
      <c r="I4575" s="256"/>
    </row>
    <row r="4576" ht="12.75">
      <c r="I4576" s="256"/>
    </row>
    <row r="4577" ht="12.75">
      <c r="I4577" s="256"/>
    </row>
    <row r="4578" ht="12.75">
      <c r="I4578" s="256"/>
    </row>
    <row r="4579" ht="12.75">
      <c r="I4579" s="256"/>
    </row>
    <row r="4580" ht="12.75">
      <c r="I4580" s="256"/>
    </row>
    <row r="4581" ht="12.75">
      <c r="I4581" s="256"/>
    </row>
    <row r="4582" ht="12.75">
      <c r="I4582" s="256"/>
    </row>
    <row r="4583" ht="12.75">
      <c r="I4583" s="256"/>
    </row>
    <row r="4584" ht="12.75">
      <c r="I4584" s="256"/>
    </row>
    <row r="4585" ht="12.75">
      <c r="I4585" s="256"/>
    </row>
    <row r="4586" ht="12.75">
      <c r="I4586" s="256"/>
    </row>
    <row r="4587" ht="12.75">
      <c r="I4587" s="256"/>
    </row>
    <row r="4588" ht="12.75">
      <c r="I4588" s="256"/>
    </row>
    <row r="4589" ht="12.75">
      <c r="I4589" s="256"/>
    </row>
    <row r="4590" ht="12.75">
      <c r="I4590" s="256"/>
    </row>
    <row r="4591" ht="12.75">
      <c r="I4591" s="256"/>
    </row>
    <row r="4592" ht="12.75">
      <c r="I4592" s="256"/>
    </row>
    <row r="4593" ht="12.75">
      <c r="I4593" s="256"/>
    </row>
    <row r="4594" ht="12.75">
      <c r="I4594" s="256"/>
    </row>
    <row r="4595" ht="12.75">
      <c r="I4595" s="256"/>
    </row>
    <row r="4596" ht="12.75">
      <c r="I4596" s="256"/>
    </row>
    <row r="4597" ht="12.75">
      <c r="I4597" s="256"/>
    </row>
    <row r="4598" ht="12.75">
      <c r="I4598" s="256"/>
    </row>
    <row r="4599" ht="12.75">
      <c r="I4599" s="256"/>
    </row>
    <row r="4600" ht="12.75">
      <c r="I4600" s="256"/>
    </row>
    <row r="4601" ht="12.75">
      <c r="I4601" s="256"/>
    </row>
    <row r="4602" ht="12.75">
      <c r="I4602" s="256"/>
    </row>
    <row r="4603" ht="12.75">
      <c r="I4603" s="256"/>
    </row>
    <row r="4604" ht="12.75">
      <c r="I4604" s="256"/>
    </row>
    <row r="4605" ht="12.75">
      <c r="I4605" s="256"/>
    </row>
    <row r="4606" ht="12.75">
      <c r="I4606" s="256"/>
    </row>
    <row r="4607" ht="12.75">
      <c r="I4607" s="256"/>
    </row>
    <row r="4608" ht="12.75">
      <c r="I4608" s="256"/>
    </row>
    <row r="4609" ht="12.75">
      <c r="I4609" s="256"/>
    </row>
    <row r="4610" ht="12.75">
      <c r="I4610" s="256"/>
    </row>
    <row r="4611" ht="12.75">
      <c r="I4611" s="256"/>
    </row>
    <row r="4612" ht="12.75">
      <c r="I4612" s="256"/>
    </row>
    <row r="4613" ht="12.75">
      <c r="I4613" s="256"/>
    </row>
    <row r="4614" ht="12.75">
      <c r="I4614" s="256"/>
    </row>
    <row r="4615" ht="12.75">
      <c r="I4615" s="256"/>
    </row>
    <row r="4616" ht="12.75">
      <c r="I4616" s="256"/>
    </row>
    <row r="4617" ht="12.75">
      <c r="I4617" s="256"/>
    </row>
    <row r="4618" ht="12.75">
      <c r="I4618" s="256"/>
    </row>
    <row r="4619" ht="12.75">
      <c r="I4619" s="256"/>
    </row>
    <row r="4620" ht="12.75">
      <c r="I4620" s="256"/>
    </row>
    <row r="4621" ht="12.75">
      <c r="I4621" s="256"/>
    </row>
    <row r="4622" ht="12.75">
      <c r="I4622" s="256"/>
    </row>
    <row r="4623" ht="12.75">
      <c r="I4623" s="256"/>
    </row>
    <row r="4624" ht="12.75">
      <c r="I4624" s="256"/>
    </row>
    <row r="4625" ht="12.75">
      <c r="I4625" s="256"/>
    </row>
    <row r="4626" ht="12.75">
      <c r="I4626" s="256"/>
    </row>
    <row r="4627" ht="12.75">
      <c r="I4627" s="256"/>
    </row>
    <row r="4628" ht="12.75">
      <c r="I4628" s="256"/>
    </row>
    <row r="4629" ht="12.75">
      <c r="I4629" s="256"/>
    </row>
    <row r="4630" ht="12.75">
      <c r="I4630" s="256"/>
    </row>
    <row r="4631" ht="12.75">
      <c r="I4631" s="256"/>
    </row>
    <row r="4632" ht="12.75">
      <c r="I4632" s="256"/>
    </row>
    <row r="4633" ht="12.75">
      <c r="I4633" s="256"/>
    </row>
    <row r="4634" ht="12.75">
      <c r="I4634" s="256"/>
    </row>
    <row r="4635" ht="12.75">
      <c r="I4635" s="256"/>
    </row>
    <row r="4636" ht="12.75">
      <c r="I4636" s="256"/>
    </row>
    <row r="4637" ht="12.75">
      <c r="I4637" s="256"/>
    </row>
    <row r="4638" ht="12.75">
      <c r="I4638" s="256"/>
    </row>
    <row r="4639" ht="12.75">
      <c r="I4639" s="256"/>
    </row>
    <row r="4640" ht="12.75">
      <c r="I4640" s="256"/>
    </row>
    <row r="4641" ht="12.75">
      <c r="I4641" s="256"/>
    </row>
    <row r="4642" ht="12.75">
      <c r="I4642" s="256"/>
    </row>
    <row r="4643" ht="12.75">
      <c r="I4643" s="256"/>
    </row>
    <row r="4644" ht="12.75">
      <c r="I4644" s="256"/>
    </row>
    <row r="4645" ht="12.75">
      <c r="I4645" s="256"/>
    </row>
    <row r="4646" ht="12.75">
      <c r="I4646" s="256"/>
    </row>
    <row r="4647" ht="12.75">
      <c r="I4647" s="256"/>
    </row>
    <row r="4648" ht="12.75">
      <c r="I4648" s="256"/>
    </row>
    <row r="4649" ht="12.75">
      <c r="I4649" s="256"/>
    </row>
    <row r="4650" ht="12.75">
      <c r="I4650" s="256"/>
    </row>
    <row r="4651" ht="12.75">
      <c r="I4651" s="256"/>
    </row>
    <row r="4652" ht="12.75">
      <c r="I4652" s="256"/>
    </row>
    <row r="4653" ht="12.75">
      <c r="I4653" s="256"/>
    </row>
    <row r="4654" ht="12.75">
      <c r="I4654" s="256"/>
    </row>
    <row r="4655" ht="12.75">
      <c r="I4655" s="256"/>
    </row>
    <row r="4656" ht="12.75">
      <c r="I4656" s="256"/>
    </row>
    <row r="4657" ht="12.75">
      <c r="I4657" s="256"/>
    </row>
    <row r="4658" ht="12.75">
      <c r="I4658" s="256"/>
    </row>
    <row r="4659" ht="12.75">
      <c r="I4659" s="256"/>
    </row>
    <row r="4660" ht="12.75">
      <c r="I4660" s="256"/>
    </row>
    <row r="4661" ht="12.75">
      <c r="I4661" s="256"/>
    </row>
    <row r="4662" ht="12.75">
      <c r="I4662" s="256"/>
    </row>
    <row r="4663" ht="12.75">
      <c r="I4663" s="256"/>
    </row>
    <row r="4664" ht="12.75">
      <c r="I4664" s="256"/>
    </row>
    <row r="4665" ht="12.75">
      <c r="I4665" s="256"/>
    </row>
    <row r="4666" ht="12.75">
      <c r="I4666" s="256"/>
    </row>
    <row r="4667" ht="12.75">
      <c r="I4667" s="256"/>
    </row>
    <row r="4668" ht="12.75">
      <c r="I4668" s="256"/>
    </row>
    <row r="4669" ht="12.75">
      <c r="I4669" s="256"/>
    </row>
    <row r="4670" ht="12.75">
      <c r="I4670" s="256"/>
    </row>
    <row r="4671" ht="12.75">
      <c r="I4671" s="256"/>
    </row>
    <row r="4672" ht="12.75">
      <c r="I4672" s="256"/>
    </row>
    <row r="4673" ht="12.75">
      <c r="I4673" s="256"/>
    </row>
    <row r="4674" ht="12.75">
      <c r="I4674" s="256"/>
    </row>
    <row r="4675" ht="12.75">
      <c r="I4675" s="256"/>
    </row>
    <row r="4676" ht="12.75">
      <c r="I4676" s="256"/>
    </row>
    <row r="4677" ht="12.75">
      <c r="I4677" s="256"/>
    </row>
    <row r="4678" ht="12.75">
      <c r="I4678" s="256"/>
    </row>
    <row r="4679" ht="12.75">
      <c r="I4679" s="256"/>
    </row>
    <row r="4680" ht="12.75">
      <c r="I4680" s="256"/>
    </row>
    <row r="4681" ht="12.75">
      <c r="I4681" s="256"/>
    </row>
    <row r="4682" ht="12.75">
      <c r="I4682" s="256"/>
    </row>
    <row r="4683" ht="12.75">
      <c r="I4683" s="256"/>
    </row>
    <row r="4684" ht="12.75">
      <c r="I4684" s="256"/>
    </row>
    <row r="4685" ht="12.75">
      <c r="I4685" s="256"/>
    </row>
    <row r="4686" ht="12.75">
      <c r="I4686" s="256"/>
    </row>
    <row r="4687" ht="12.75">
      <c r="I4687" s="256"/>
    </row>
    <row r="4688" ht="12.75">
      <c r="I4688" s="256"/>
    </row>
    <row r="4689" ht="12.75">
      <c r="I4689" s="256"/>
    </row>
    <row r="4690" ht="12.75">
      <c r="I4690" s="256"/>
    </row>
    <row r="4691" ht="12.75">
      <c r="I4691" s="256"/>
    </row>
    <row r="4692" ht="12.75">
      <c r="I4692" s="256"/>
    </row>
    <row r="4693" ht="12.75">
      <c r="I4693" s="256"/>
    </row>
    <row r="4694" ht="12.75">
      <c r="I4694" s="256"/>
    </row>
    <row r="4695" ht="12.75">
      <c r="I4695" s="256"/>
    </row>
    <row r="4696" ht="12.75">
      <c r="I4696" s="256"/>
    </row>
    <row r="4697" ht="12.75">
      <c r="I4697" s="256"/>
    </row>
    <row r="4698" ht="12.75">
      <c r="I4698" s="256"/>
    </row>
    <row r="4699" ht="12.75">
      <c r="I4699" s="256"/>
    </row>
    <row r="4700" ht="12.75">
      <c r="I4700" s="256"/>
    </row>
    <row r="4701" ht="12.75">
      <c r="I4701" s="256"/>
    </row>
    <row r="4702" ht="12.75">
      <c r="I4702" s="256"/>
    </row>
    <row r="4703" ht="12.75">
      <c r="I4703" s="256"/>
    </row>
    <row r="4704" ht="12.75">
      <c r="I4704" s="256"/>
    </row>
    <row r="4705" ht="12.75">
      <c r="I4705" s="256"/>
    </row>
    <row r="4706" ht="12.75">
      <c r="I4706" s="256"/>
    </row>
    <row r="4707" ht="12.75">
      <c r="I4707" s="256"/>
    </row>
    <row r="4708" ht="12.75">
      <c r="I4708" s="256"/>
    </row>
    <row r="4709" ht="12.75">
      <c r="I4709" s="256"/>
    </row>
    <row r="4710" ht="12.75">
      <c r="I4710" s="256"/>
    </row>
    <row r="4711" ht="12.75">
      <c r="I4711" s="256"/>
    </row>
    <row r="4712" ht="12.75">
      <c r="I4712" s="256"/>
    </row>
    <row r="4713" ht="12.75">
      <c r="I4713" s="256"/>
    </row>
    <row r="4714" ht="12.75">
      <c r="I4714" s="256"/>
    </row>
    <row r="4715" ht="12.75">
      <c r="I4715" s="256"/>
    </row>
    <row r="4716" ht="12.75">
      <c r="I4716" s="256"/>
    </row>
    <row r="4717" ht="12.75">
      <c r="I4717" s="256"/>
    </row>
    <row r="4718" ht="12.75">
      <c r="I4718" s="256"/>
    </row>
    <row r="4719" ht="12.75">
      <c r="I4719" s="256"/>
    </row>
    <row r="4720" ht="12.75">
      <c r="I4720" s="256"/>
    </row>
    <row r="4721" ht="12.75">
      <c r="I4721" s="256"/>
    </row>
    <row r="4722" ht="12.75">
      <c r="I4722" s="256"/>
    </row>
    <row r="4723" ht="12.75">
      <c r="I4723" s="256"/>
    </row>
    <row r="4724" ht="12.75">
      <c r="I4724" s="256"/>
    </row>
    <row r="4725" ht="12.75">
      <c r="I4725" s="256"/>
    </row>
    <row r="4726" ht="12.75">
      <c r="I4726" s="256"/>
    </row>
    <row r="4727" ht="12.75">
      <c r="I4727" s="256"/>
    </row>
    <row r="4728" ht="12.75">
      <c r="I4728" s="256"/>
    </row>
    <row r="4729" ht="12.75">
      <c r="I4729" s="256"/>
    </row>
    <row r="4730" ht="12.75">
      <c r="I4730" s="256"/>
    </row>
    <row r="4731" ht="12.75">
      <c r="I4731" s="256"/>
    </row>
    <row r="4732" ht="12.75">
      <c r="I4732" s="256"/>
    </row>
    <row r="4733" ht="12.75">
      <c r="I4733" s="256"/>
    </row>
    <row r="4734" ht="12.75">
      <c r="I4734" s="256"/>
    </row>
    <row r="4735" ht="12.75">
      <c r="I4735" s="256"/>
    </row>
    <row r="4736" ht="12.75">
      <c r="I4736" s="256"/>
    </row>
    <row r="4737" ht="12.75">
      <c r="I4737" s="256"/>
    </row>
    <row r="4738" ht="12.75">
      <c r="I4738" s="256"/>
    </row>
    <row r="4739" ht="12.75">
      <c r="I4739" s="256"/>
    </row>
    <row r="4740" ht="12.75">
      <c r="I4740" s="256"/>
    </row>
    <row r="4741" ht="12.75">
      <c r="I4741" s="256"/>
    </row>
    <row r="4742" ht="12.75">
      <c r="I4742" s="256"/>
    </row>
    <row r="4743" ht="12.75">
      <c r="I4743" s="256"/>
    </row>
    <row r="4744" ht="12.75">
      <c r="I4744" s="256"/>
    </row>
    <row r="4745" ht="12.75">
      <c r="I4745" s="256"/>
    </row>
    <row r="4746" ht="12.75">
      <c r="I4746" s="256"/>
    </row>
    <row r="4747" ht="12.75">
      <c r="I4747" s="256"/>
    </row>
    <row r="4748" ht="12.75">
      <c r="I4748" s="256"/>
    </row>
    <row r="4749" ht="12.75">
      <c r="I4749" s="256"/>
    </row>
    <row r="4750" ht="12.75">
      <c r="I4750" s="256"/>
    </row>
    <row r="4751" ht="12.75">
      <c r="I4751" s="256"/>
    </row>
    <row r="4752" ht="12.75">
      <c r="I4752" s="256"/>
    </row>
    <row r="4753" ht="12.75">
      <c r="I4753" s="256"/>
    </row>
    <row r="4754" ht="12.75">
      <c r="I4754" s="256"/>
    </row>
    <row r="4755" ht="12.75">
      <c r="I4755" s="256"/>
    </row>
    <row r="4756" ht="12.75">
      <c r="I4756" s="256"/>
    </row>
    <row r="4757" ht="12.75">
      <c r="I4757" s="256"/>
    </row>
    <row r="4758" ht="12.75">
      <c r="I4758" s="256"/>
    </row>
    <row r="4759" ht="12.75">
      <c r="I4759" s="256"/>
    </row>
    <row r="4760" ht="12.75">
      <c r="I4760" s="256"/>
    </row>
    <row r="4761" ht="12.75">
      <c r="I4761" s="256"/>
    </row>
    <row r="4762" ht="12.75">
      <c r="I4762" s="256"/>
    </row>
    <row r="4763" ht="12.75">
      <c r="I4763" s="256"/>
    </row>
    <row r="4764" ht="12.75">
      <c r="I4764" s="256"/>
    </row>
    <row r="4765" ht="12.75">
      <c r="I4765" s="256"/>
    </row>
    <row r="4766" ht="12.75">
      <c r="I4766" s="256"/>
    </row>
    <row r="4767" ht="12.75">
      <c r="I4767" s="256"/>
    </row>
    <row r="4768" ht="12.75">
      <c r="I4768" s="256"/>
    </row>
    <row r="4769" ht="12.75">
      <c r="I4769" s="256"/>
    </row>
    <row r="4770" ht="12.75">
      <c r="I4770" s="256"/>
    </row>
    <row r="4771" ht="12.75">
      <c r="I4771" s="256"/>
    </row>
    <row r="4772" ht="12.75">
      <c r="I4772" s="256"/>
    </row>
    <row r="4773" ht="12.75">
      <c r="I4773" s="256"/>
    </row>
    <row r="4774" ht="12.75">
      <c r="I4774" s="256"/>
    </row>
    <row r="4775" ht="12.75">
      <c r="I4775" s="256"/>
    </row>
    <row r="4776" ht="12.75">
      <c r="I4776" s="256"/>
    </row>
    <row r="4777" ht="12.75">
      <c r="I4777" s="256"/>
    </row>
    <row r="4778" ht="12.75">
      <c r="I4778" s="256"/>
    </row>
    <row r="4779" ht="12.75">
      <c r="I4779" s="256"/>
    </row>
    <row r="4780" ht="12.75">
      <c r="I4780" s="256"/>
    </row>
    <row r="4781" ht="12.75">
      <c r="I4781" s="256"/>
    </row>
    <row r="4782" ht="12.75">
      <c r="I4782" s="256"/>
    </row>
    <row r="4783" ht="12.75">
      <c r="I4783" s="256"/>
    </row>
    <row r="4784" ht="12.75">
      <c r="I4784" s="256"/>
    </row>
    <row r="4785" ht="12.75">
      <c r="I4785" s="256"/>
    </row>
    <row r="4786" ht="12.75">
      <c r="I4786" s="256"/>
    </row>
    <row r="4787" ht="12.75">
      <c r="I4787" s="256"/>
    </row>
    <row r="4788" ht="12.75">
      <c r="I4788" s="256"/>
    </row>
    <row r="4789" ht="12.75">
      <c r="I4789" s="256"/>
    </row>
    <row r="4790" ht="12.75">
      <c r="I4790" s="256"/>
    </row>
    <row r="4791" ht="12.75">
      <c r="I4791" s="256"/>
    </row>
    <row r="4792" ht="12.75">
      <c r="I4792" s="256"/>
    </row>
    <row r="4793" ht="12.75">
      <c r="I4793" s="256"/>
    </row>
    <row r="4794" ht="12.75">
      <c r="I4794" s="256"/>
    </row>
    <row r="4795" ht="12.75">
      <c r="I4795" s="256"/>
    </row>
    <row r="4796" ht="12.75">
      <c r="I4796" s="256"/>
    </row>
    <row r="4797" ht="12.75">
      <c r="I4797" s="256"/>
    </row>
    <row r="4798" ht="12.75">
      <c r="I4798" s="256"/>
    </row>
    <row r="4799" ht="12.75">
      <c r="I4799" s="256"/>
    </row>
    <row r="4800" ht="12.75">
      <c r="I4800" s="256"/>
    </row>
    <row r="4801" ht="12.75">
      <c r="I4801" s="256"/>
    </row>
    <row r="4802" ht="12.75">
      <c r="I4802" s="256"/>
    </row>
    <row r="4803" ht="12.75">
      <c r="I4803" s="256"/>
    </row>
    <row r="4804" ht="12.75">
      <c r="I4804" s="256"/>
    </row>
    <row r="4805" ht="12.75">
      <c r="I4805" s="256"/>
    </row>
    <row r="4806" ht="12.75">
      <c r="I4806" s="256"/>
    </row>
    <row r="4807" ht="12.75">
      <c r="I4807" s="256"/>
    </row>
    <row r="4808" ht="12.75">
      <c r="I4808" s="256"/>
    </row>
    <row r="4809" ht="12.75">
      <c r="I4809" s="256"/>
    </row>
    <row r="4810" ht="12.75">
      <c r="I4810" s="256"/>
    </row>
    <row r="4811" ht="12.75">
      <c r="I4811" s="256"/>
    </row>
    <row r="4812" ht="12.75">
      <c r="I4812" s="256"/>
    </row>
    <row r="4813" ht="12.75">
      <c r="I4813" s="256"/>
    </row>
    <row r="4814" ht="12.75">
      <c r="I4814" s="256"/>
    </row>
    <row r="4815" ht="12.75">
      <c r="I4815" s="256"/>
    </row>
    <row r="4816" ht="12.75">
      <c r="I4816" s="256"/>
    </row>
    <row r="4817" ht="12.75">
      <c r="I4817" s="256"/>
    </row>
    <row r="4818" ht="12.75">
      <c r="I4818" s="256"/>
    </row>
    <row r="4819" ht="12.75">
      <c r="I4819" s="256"/>
    </row>
    <row r="4820" ht="12.75">
      <c r="I4820" s="256"/>
    </row>
    <row r="4821" ht="12.75">
      <c r="I4821" s="256"/>
    </row>
    <row r="4822" ht="12.75">
      <c r="I4822" s="256"/>
    </row>
    <row r="4823" ht="12.75">
      <c r="I4823" s="256"/>
    </row>
    <row r="4824" ht="12.75">
      <c r="I4824" s="256"/>
    </row>
    <row r="4825" ht="12.75">
      <c r="I4825" s="256"/>
    </row>
    <row r="4826" ht="12.75">
      <c r="I4826" s="256"/>
    </row>
    <row r="4827" ht="12.75">
      <c r="I4827" s="256"/>
    </row>
    <row r="4828" ht="12.75">
      <c r="I4828" s="256"/>
    </row>
    <row r="4829" ht="12.75">
      <c r="I4829" s="256"/>
    </row>
    <row r="4830" ht="12.75">
      <c r="I4830" s="256"/>
    </row>
    <row r="4831" ht="12.75">
      <c r="I4831" s="256"/>
    </row>
    <row r="4832" ht="12.75">
      <c r="I4832" s="256"/>
    </row>
    <row r="4833" ht="12.75">
      <c r="I4833" s="256"/>
    </row>
    <row r="4834" ht="12.75">
      <c r="I4834" s="256"/>
    </row>
    <row r="4835" ht="12.75">
      <c r="I4835" s="256"/>
    </row>
    <row r="4836" ht="12.75">
      <c r="I4836" s="256"/>
    </row>
    <row r="4837" ht="12.75">
      <c r="I4837" s="256"/>
    </row>
    <row r="4838" ht="12.75">
      <c r="I4838" s="256"/>
    </row>
    <row r="4839" ht="12.75">
      <c r="I4839" s="256"/>
    </row>
    <row r="4840" ht="12.75">
      <c r="I4840" s="256"/>
    </row>
    <row r="4841" ht="12.75">
      <c r="I4841" s="256"/>
    </row>
    <row r="4842" ht="12.75">
      <c r="I4842" s="256"/>
    </row>
    <row r="4843" ht="12.75">
      <c r="I4843" s="256"/>
    </row>
    <row r="4844" ht="12.75">
      <c r="I4844" s="256"/>
    </row>
    <row r="4845" ht="12.75">
      <c r="I4845" s="256"/>
    </row>
    <row r="4846" ht="12.75">
      <c r="I4846" s="256"/>
    </row>
    <row r="4847" ht="12.75">
      <c r="I4847" s="256"/>
    </row>
    <row r="4848" ht="12.75">
      <c r="I4848" s="256"/>
    </row>
    <row r="4849" ht="12.75">
      <c r="I4849" s="256"/>
    </row>
    <row r="4850" ht="12.75">
      <c r="I4850" s="256"/>
    </row>
    <row r="4851" ht="12.75">
      <c r="I4851" s="256"/>
    </row>
    <row r="4852" ht="12.75">
      <c r="I4852" s="256"/>
    </row>
    <row r="4853" ht="12.75">
      <c r="I4853" s="256"/>
    </row>
    <row r="4854" ht="12.75">
      <c r="I4854" s="256"/>
    </row>
    <row r="4855" ht="12.75">
      <c r="I4855" s="256"/>
    </row>
    <row r="4856" ht="12.75">
      <c r="I4856" s="256"/>
    </row>
    <row r="4857" ht="12.75">
      <c r="I4857" s="256"/>
    </row>
    <row r="4858" ht="12.75">
      <c r="I4858" s="256"/>
    </row>
    <row r="4859" ht="12.75">
      <c r="I4859" s="256"/>
    </row>
    <row r="4860" ht="12.75">
      <c r="I4860" s="256"/>
    </row>
    <row r="4861" ht="12.75">
      <c r="I4861" s="256"/>
    </row>
    <row r="4862" ht="12.75">
      <c r="I4862" s="256"/>
    </row>
    <row r="4863" ht="12.75">
      <c r="I4863" s="256"/>
    </row>
    <row r="4864" ht="12.75">
      <c r="I4864" s="256"/>
    </row>
    <row r="4865" ht="12.75">
      <c r="I4865" s="256"/>
    </row>
    <row r="4866" ht="12.75">
      <c r="I4866" s="256"/>
    </row>
    <row r="4867" ht="12.75">
      <c r="I4867" s="256"/>
    </row>
    <row r="4868" ht="12.75">
      <c r="I4868" s="256"/>
    </row>
    <row r="4869" ht="12.75">
      <c r="I4869" s="256"/>
    </row>
    <row r="4870" ht="12.75">
      <c r="I4870" s="256"/>
    </row>
    <row r="4871" ht="12.75">
      <c r="I4871" s="256"/>
    </row>
    <row r="4872" ht="12.75">
      <c r="I4872" s="256"/>
    </row>
    <row r="4873" ht="12.75">
      <c r="I4873" s="256"/>
    </row>
    <row r="4874" ht="12.75">
      <c r="I4874" s="256"/>
    </row>
    <row r="4875" ht="12.75">
      <c r="I4875" s="256"/>
    </row>
    <row r="4876" ht="12.75">
      <c r="I4876" s="256"/>
    </row>
    <row r="4877" ht="12.75">
      <c r="I4877" s="256"/>
    </row>
    <row r="4878" ht="12.75">
      <c r="I4878" s="256"/>
    </row>
    <row r="4879" ht="12.75">
      <c r="I4879" s="256"/>
    </row>
    <row r="4880" ht="12.75">
      <c r="I4880" s="256"/>
    </row>
    <row r="4881" ht="12.75">
      <c r="I4881" s="256"/>
    </row>
    <row r="4882" ht="12.75">
      <c r="I4882" s="256"/>
    </row>
    <row r="4883" ht="12.75">
      <c r="I4883" s="256"/>
    </row>
    <row r="4884" ht="12.75">
      <c r="I4884" s="256"/>
    </row>
    <row r="4885" ht="12.75">
      <c r="I4885" s="256"/>
    </row>
    <row r="4886" ht="12.75">
      <c r="I4886" s="256"/>
    </row>
    <row r="4887" ht="12.75">
      <c r="I4887" s="256"/>
    </row>
    <row r="4888" ht="12.75">
      <c r="I4888" s="256"/>
    </row>
    <row r="4889" ht="12.75">
      <c r="I4889" s="256"/>
    </row>
    <row r="4890" ht="12.75">
      <c r="I4890" s="256"/>
    </row>
    <row r="4891" ht="12.75">
      <c r="I4891" s="256"/>
    </row>
    <row r="4892" ht="12.75">
      <c r="I4892" s="256"/>
    </row>
    <row r="4893" ht="12.75">
      <c r="I4893" s="256"/>
    </row>
    <row r="4894" ht="12.75">
      <c r="I4894" s="256"/>
    </row>
    <row r="4895" ht="12.75">
      <c r="I4895" s="256"/>
    </row>
    <row r="4896" ht="12.75">
      <c r="I4896" s="256"/>
    </row>
    <row r="4897" ht="12.75">
      <c r="I4897" s="256"/>
    </row>
    <row r="4898" ht="12.75">
      <c r="I4898" s="256"/>
    </row>
    <row r="4899" ht="12.75">
      <c r="I4899" s="256"/>
    </row>
    <row r="4900" ht="12.75">
      <c r="I4900" s="256"/>
    </row>
    <row r="4901" ht="12.75">
      <c r="I4901" s="256"/>
    </row>
    <row r="4902" ht="12.75">
      <c r="I4902" s="256"/>
    </row>
    <row r="4903" ht="12.75">
      <c r="I4903" s="256"/>
    </row>
    <row r="4904" ht="12.75">
      <c r="I4904" s="256"/>
    </row>
    <row r="4905" ht="12.75">
      <c r="I4905" s="256"/>
    </row>
    <row r="4906" ht="12.75">
      <c r="I4906" s="256"/>
    </row>
    <row r="4907" ht="12.75">
      <c r="I4907" s="256"/>
    </row>
    <row r="4908" ht="12.75">
      <c r="I4908" s="256"/>
    </row>
    <row r="4909" ht="12.75">
      <c r="I4909" s="256"/>
    </row>
    <row r="4910" ht="12.75">
      <c r="I4910" s="256"/>
    </row>
    <row r="4911" ht="12.75">
      <c r="I4911" s="256"/>
    </row>
    <row r="4912" ht="12.75">
      <c r="I4912" s="256"/>
    </row>
    <row r="4913" ht="12.75">
      <c r="I4913" s="256"/>
    </row>
    <row r="4914" ht="12.75">
      <c r="I4914" s="256"/>
    </row>
    <row r="4915" ht="12.75">
      <c r="I4915" s="256"/>
    </row>
    <row r="4916" ht="12.75">
      <c r="I4916" s="256"/>
    </row>
    <row r="4917" ht="12.75">
      <c r="I4917" s="256"/>
    </row>
    <row r="4918" ht="12.75">
      <c r="I4918" s="256"/>
    </row>
    <row r="4919" ht="12.75">
      <c r="I4919" s="256"/>
    </row>
    <row r="4920" ht="12.75">
      <c r="I4920" s="256"/>
    </row>
    <row r="4921" ht="12.75">
      <c r="I4921" s="256"/>
    </row>
    <row r="4922" ht="12.75">
      <c r="I4922" s="256"/>
    </row>
    <row r="4923" ht="12.75">
      <c r="I4923" s="256"/>
    </row>
    <row r="4924" ht="12.75">
      <c r="I4924" s="256"/>
    </row>
    <row r="4925" ht="12.75">
      <c r="I4925" s="256"/>
    </row>
    <row r="4926" ht="12.75">
      <c r="I4926" s="256"/>
    </row>
    <row r="4927" ht="12.75">
      <c r="I4927" s="256"/>
    </row>
    <row r="4928" ht="12.75">
      <c r="I4928" s="256"/>
    </row>
    <row r="4929" ht="12.75">
      <c r="I4929" s="256"/>
    </row>
    <row r="4930" ht="12.75">
      <c r="I4930" s="256"/>
    </row>
    <row r="4931" ht="12.75">
      <c r="I4931" s="256"/>
    </row>
    <row r="4932" ht="12.75">
      <c r="I4932" s="256"/>
    </row>
    <row r="4933" ht="12.75">
      <c r="I4933" s="256"/>
    </row>
    <row r="4934" ht="12.75">
      <c r="I4934" s="256"/>
    </row>
    <row r="4935" ht="12.75">
      <c r="I4935" s="256"/>
    </row>
    <row r="4936" ht="12.75">
      <c r="I4936" s="256"/>
    </row>
    <row r="4937" ht="12.75">
      <c r="I4937" s="256"/>
    </row>
    <row r="4938" ht="12.75">
      <c r="I4938" s="256"/>
    </row>
    <row r="4939" ht="12.75">
      <c r="I4939" s="256"/>
    </row>
    <row r="4940" ht="12.75">
      <c r="I4940" s="256"/>
    </row>
    <row r="4941" ht="12.75">
      <c r="I4941" s="256"/>
    </row>
    <row r="4942" ht="12.75">
      <c r="I4942" s="256"/>
    </row>
    <row r="4943" ht="12.75">
      <c r="I4943" s="256"/>
    </row>
    <row r="4944" ht="12.75">
      <c r="I4944" s="256"/>
    </row>
    <row r="4945" ht="12.75">
      <c r="I4945" s="256"/>
    </row>
    <row r="4946" ht="12.75">
      <c r="I4946" s="256"/>
    </row>
    <row r="4947" ht="12.75">
      <c r="I4947" s="256"/>
    </row>
    <row r="4948" ht="12.75">
      <c r="I4948" s="256"/>
    </row>
    <row r="4949" ht="12.75">
      <c r="I4949" s="256"/>
    </row>
    <row r="4950" ht="12.75">
      <c r="I4950" s="256"/>
    </row>
    <row r="4951" ht="12.75">
      <c r="I4951" s="256"/>
    </row>
    <row r="4952" ht="12.75">
      <c r="I4952" s="256"/>
    </row>
    <row r="4953" ht="12.75">
      <c r="I4953" s="256"/>
    </row>
    <row r="4954" ht="12.75">
      <c r="I4954" s="256"/>
    </row>
    <row r="4955" ht="12.75">
      <c r="I4955" s="256"/>
    </row>
    <row r="4956" ht="12.75">
      <c r="I4956" s="256"/>
    </row>
    <row r="4957" ht="12.75">
      <c r="I4957" s="256"/>
    </row>
    <row r="4958" ht="12.75">
      <c r="I4958" s="256"/>
    </row>
    <row r="4959" ht="12.75">
      <c r="I4959" s="256"/>
    </row>
    <row r="4960" ht="12.75">
      <c r="I4960" s="256"/>
    </row>
    <row r="4961" ht="12.75">
      <c r="I4961" s="256"/>
    </row>
    <row r="4962" ht="12.75">
      <c r="I4962" s="256"/>
    </row>
    <row r="4963" ht="12.75">
      <c r="I4963" s="256"/>
    </row>
    <row r="4964" ht="12.75">
      <c r="I4964" s="256"/>
    </row>
    <row r="4965" ht="12.75">
      <c r="I4965" s="256"/>
    </row>
    <row r="4966" ht="12.75">
      <c r="I4966" s="256"/>
    </row>
    <row r="4967" ht="12.75">
      <c r="I4967" s="256"/>
    </row>
    <row r="4968" ht="12.75">
      <c r="I4968" s="256"/>
    </row>
    <row r="4969" ht="12.75">
      <c r="I4969" s="256"/>
    </row>
    <row r="4970" ht="12.75">
      <c r="I4970" s="256"/>
    </row>
    <row r="4971" ht="12.75">
      <c r="I4971" s="256"/>
    </row>
    <row r="4972" ht="12.75">
      <c r="I4972" s="256"/>
    </row>
    <row r="4973" ht="12.75">
      <c r="I4973" s="256"/>
    </row>
    <row r="4974" ht="12.75">
      <c r="I4974" s="256"/>
    </row>
    <row r="4975" ht="12.75">
      <c r="I4975" s="256"/>
    </row>
    <row r="4976" ht="12.75">
      <c r="I4976" s="256"/>
    </row>
    <row r="4977" ht="12.75">
      <c r="I4977" s="256"/>
    </row>
    <row r="4978" ht="12.75">
      <c r="I4978" s="256"/>
    </row>
    <row r="4979" ht="12.75">
      <c r="I4979" s="256"/>
    </row>
    <row r="4980" ht="12.75">
      <c r="I4980" s="256"/>
    </row>
    <row r="4981" ht="12.75">
      <c r="I4981" s="256"/>
    </row>
    <row r="4982" ht="12.75">
      <c r="I4982" s="256"/>
    </row>
    <row r="4983" ht="12.75">
      <c r="I4983" s="256"/>
    </row>
    <row r="4984" ht="12.75">
      <c r="I4984" s="256"/>
    </row>
    <row r="4985" ht="12.75">
      <c r="I4985" s="256"/>
    </row>
    <row r="4986" ht="12.75">
      <c r="I4986" s="256"/>
    </row>
    <row r="4987" ht="12.75">
      <c r="I4987" s="256"/>
    </row>
    <row r="4988" ht="12.75">
      <c r="I4988" s="256"/>
    </row>
    <row r="4989" ht="12.75">
      <c r="I4989" s="256"/>
    </row>
    <row r="4990" ht="12.75">
      <c r="I4990" s="256"/>
    </row>
    <row r="4991" ht="12.75">
      <c r="I4991" s="256"/>
    </row>
    <row r="4992" ht="12.75">
      <c r="I4992" s="256"/>
    </row>
    <row r="4993" ht="12.75">
      <c r="I4993" s="256"/>
    </row>
    <row r="4994" ht="12.75">
      <c r="I4994" s="256"/>
    </row>
    <row r="4995" ht="12.75">
      <c r="I4995" s="256"/>
    </row>
    <row r="4996" ht="12.75">
      <c r="I4996" s="256"/>
    </row>
    <row r="4997" ht="12.75">
      <c r="I4997" s="256"/>
    </row>
    <row r="4998" ht="12.75">
      <c r="I4998" s="256"/>
    </row>
    <row r="4999" ht="12.75">
      <c r="I4999" s="256"/>
    </row>
    <row r="5000" ht="12.75">
      <c r="I5000" s="256"/>
    </row>
    <row r="5001" ht="12.75">
      <c r="I5001" s="256"/>
    </row>
    <row r="5002" ht="12.75">
      <c r="I5002" s="256"/>
    </row>
    <row r="5003" ht="12.75">
      <c r="I5003" s="256"/>
    </row>
    <row r="5004" ht="12.75">
      <c r="I5004" s="256"/>
    </row>
    <row r="5005" ht="12.75">
      <c r="I5005" s="256"/>
    </row>
    <row r="5006" ht="12.75">
      <c r="I5006" s="256"/>
    </row>
    <row r="5007" ht="12.75">
      <c r="I5007" s="256"/>
    </row>
    <row r="5008" ht="12.75">
      <c r="I5008" s="256"/>
    </row>
    <row r="5009" ht="12.75">
      <c r="I5009" s="256"/>
    </row>
    <row r="5010" ht="12.75">
      <c r="I5010" s="256"/>
    </row>
    <row r="5011" ht="12.75">
      <c r="I5011" s="256"/>
    </row>
    <row r="5012" ht="12.75">
      <c r="I5012" s="256"/>
    </row>
    <row r="5013" ht="12.75">
      <c r="I5013" s="256"/>
    </row>
    <row r="5014" ht="12.75">
      <c r="I5014" s="256"/>
    </row>
    <row r="5015" ht="12.75">
      <c r="I5015" s="256"/>
    </row>
    <row r="5016" ht="12.75">
      <c r="I5016" s="256"/>
    </row>
    <row r="5017" ht="12.75">
      <c r="I5017" s="256"/>
    </row>
    <row r="5018" ht="12.75">
      <c r="I5018" s="256"/>
    </row>
    <row r="5019" ht="12.75">
      <c r="I5019" s="256"/>
    </row>
    <row r="5020" ht="12.75">
      <c r="I5020" s="256"/>
    </row>
    <row r="5021" ht="12.75">
      <c r="I5021" s="256"/>
    </row>
    <row r="5022" ht="12.75">
      <c r="I5022" s="256"/>
    </row>
    <row r="5023" ht="12.75">
      <c r="I5023" s="256"/>
    </row>
    <row r="5024" ht="12.75">
      <c r="I5024" s="256"/>
    </row>
    <row r="5025" ht="12.75">
      <c r="I5025" s="256"/>
    </row>
    <row r="5026" ht="12.75">
      <c r="I5026" s="256"/>
    </row>
    <row r="5027" ht="12.75">
      <c r="I5027" s="256"/>
    </row>
    <row r="5028" ht="12.75">
      <c r="I5028" s="256"/>
    </row>
    <row r="5029" ht="12.75">
      <c r="I5029" s="256"/>
    </row>
    <row r="5030" ht="12.75">
      <c r="I5030" s="256"/>
    </row>
    <row r="5031" ht="12.75">
      <c r="I5031" s="256"/>
    </row>
    <row r="5032" ht="12.75">
      <c r="I5032" s="256"/>
    </row>
    <row r="5033" ht="12.75">
      <c r="I5033" s="256"/>
    </row>
    <row r="5034" ht="12.75">
      <c r="I5034" s="256"/>
    </row>
    <row r="5035" ht="12.75">
      <c r="I5035" s="256"/>
    </row>
    <row r="5036" ht="12.75">
      <c r="I5036" s="256"/>
    </row>
    <row r="5037" ht="12.75">
      <c r="I5037" s="256"/>
    </row>
    <row r="5038" ht="12.75">
      <c r="I5038" s="256"/>
    </row>
    <row r="5039" ht="12.75">
      <c r="I5039" s="256"/>
    </row>
    <row r="5040" ht="12.75">
      <c r="I5040" s="256"/>
    </row>
    <row r="5041" ht="12.75">
      <c r="I5041" s="256"/>
    </row>
    <row r="5042" ht="12.75">
      <c r="I5042" s="256"/>
    </row>
    <row r="5043" ht="12.75">
      <c r="I5043" s="256"/>
    </row>
    <row r="5044" ht="12.75">
      <c r="I5044" s="256"/>
    </row>
    <row r="5045" ht="12.75">
      <c r="I5045" s="256"/>
    </row>
    <row r="5046" ht="12.75">
      <c r="I5046" s="256"/>
    </row>
    <row r="5047" ht="12.75">
      <c r="I5047" s="256"/>
    </row>
    <row r="5048" ht="12.75">
      <c r="I5048" s="256"/>
    </row>
    <row r="5049" ht="12.75">
      <c r="I5049" s="256"/>
    </row>
    <row r="5050" ht="12.75">
      <c r="I5050" s="256"/>
    </row>
    <row r="5051" ht="12.75">
      <c r="I5051" s="256"/>
    </row>
    <row r="5052" ht="12.75">
      <c r="I5052" s="256"/>
    </row>
    <row r="5053" ht="12.75">
      <c r="I5053" s="256"/>
    </row>
    <row r="5054" ht="12.75">
      <c r="I5054" s="256"/>
    </row>
    <row r="5055" ht="12.75">
      <c r="I5055" s="256"/>
    </row>
    <row r="5056" ht="12.75">
      <c r="I5056" s="256"/>
    </row>
    <row r="5057" ht="12.75">
      <c r="I5057" s="256"/>
    </row>
    <row r="5058" ht="12.75">
      <c r="I5058" s="256"/>
    </row>
    <row r="5059" ht="12.75">
      <c r="I5059" s="256"/>
    </row>
    <row r="5060" ht="12.75">
      <c r="I5060" s="256"/>
    </row>
    <row r="5061" ht="12.75">
      <c r="I5061" s="256"/>
    </row>
    <row r="5062" ht="12.75">
      <c r="I5062" s="256"/>
    </row>
    <row r="5063" ht="12.75">
      <c r="I5063" s="256"/>
    </row>
    <row r="5064" ht="12.75">
      <c r="I5064" s="256"/>
    </row>
    <row r="5065" ht="12.75">
      <c r="I5065" s="256"/>
    </row>
    <row r="5066" ht="12.75">
      <c r="I5066" s="256"/>
    </row>
    <row r="5067" ht="12.75">
      <c r="I5067" s="256"/>
    </row>
    <row r="5068" ht="12.75">
      <c r="I5068" s="256"/>
    </row>
    <row r="5069" ht="12.75">
      <c r="I5069" s="256"/>
    </row>
    <row r="5070" ht="12.75">
      <c r="I5070" s="256"/>
    </row>
    <row r="5071" ht="12.75">
      <c r="I5071" s="256"/>
    </row>
    <row r="5072" ht="12.75">
      <c r="I5072" s="256"/>
    </row>
    <row r="5073" ht="12.75">
      <c r="I5073" s="256"/>
    </row>
    <row r="5074" ht="12.75">
      <c r="I5074" s="256"/>
    </row>
    <row r="5075" ht="12.75">
      <c r="I5075" s="256"/>
    </row>
    <row r="5076" ht="12.75">
      <c r="I5076" s="256"/>
    </row>
    <row r="5077" ht="12.75">
      <c r="I5077" s="256"/>
    </row>
    <row r="5078" ht="12.75">
      <c r="I5078" s="256"/>
    </row>
    <row r="5079" ht="12.75">
      <c r="I5079" s="256"/>
    </row>
    <row r="5080" ht="12.75">
      <c r="I5080" s="256"/>
    </row>
    <row r="5081" ht="12.75">
      <c r="I5081" s="256"/>
    </row>
    <row r="5082" ht="12.75">
      <c r="I5082" s="256"/>
    </row>
    <row r="5083" ht="12.75">
      <c r="I5083" s="256"/>
    </row>
    <row r="5084" ht="12.75">
      <c r="I5084" s="256"/>
    </row>
    <row r="5085" ht="12.75">
      <c r="I5085" s="256"/>
    </row>
    <row r="5086" ht="12.75">
      <c r="I5086" s="256"/>
    </row>
    <row r="5087" ht="12.75">
      <c r="I5087" s="256"/>
    </row>
    <row r="5088" ht="12.75">
      <c r="I5088" s="256"/>
    </row>
    <row r="5089" ht="12.75">
      <c r="I5089" s="256"/>
    </row>
    <row r="5090" ht="12.75">
      <c r="I5090" s="256"/>
    </row>
    <row r="5091" ht="12.75">
      <c r="I5091" s="256"/>
    </row>
    <row r="5092" ht="12.75">
      <c r="I5092" s="256"/>
    </row>
    <row r="5093" ht="12.75">
      <c r="I5093" s="256"/>
    </row>
    <row r="5094" ht="12.75">
      <c r="I5094" s="256"/>
    </row>
    <row r="5095" ht="12.75">
      <c r="I5095" s="256"/>
    </row>
    <row r="5096" ht="12.75">
      <c r="I5096" s="256"/>
    </row>
    <row r="5097" ht="12.75">
      <c r="I5097" s="256"/>
    </row>
    <row r="5098" ht="12.75">
      <c r="I5098" s="256"/>
    </row>
    <row r="5099" ht="12.75">
      <c r="I5099" s="256"/>
    </row>
    <row r="5100" ht="12.75">
      <c r="I5100" s="256"/>
    </row>
    <row r="5101" ht="12.75">
      <c r="I5101" s="256"/>
    </row>
    <row r="5102" ht="12.75">
      <c r="I5102" s="256"/>
    </row>
    <row r="5103" ht="12.75">
      <c r="I5103" s="256"/>
    </row>
    <row r="5104" ht="12.75">
      <c r="I5104" s="256"/>
    </row>
    <row r="5105" ht="12.75">
      <c r="I5105" s="256"/>
    </row>
    <row r="5106" ht="12.75">
      <c r="I5106" s="256"/>
    </row>
    <row r="5107" ht="12.75">
      <c r="I5107" s="256"/>
    </row>
    <row r="5108" ht="12.75">
      <c r="I5108" s="256"/>
    </row>
    <row r="5109" ht="12.75">
      <c r="I5109" s="256"/>
    </row>
    <row r="5110" ht="12.75">
      <c r="I5110" s="256"/>
    </row>
    <row r="5111" ht="12.75">
      <c r="I5111" s="256"/>
    </row>
    <row r="5112" ht="12.75">
      <c r="I5112" s="256"/>
    </row>
    <row r="5113" ht="12.75">
      <c r="I5113" s="256"/>
    </row>
    <row r="5114" ht="12.75">
      <c r="I5114" s="256"/>
    </row>
    <row r="5115" ht="12.75">
      <c r="I5115" s="256"/>
    </row>
    <row r="5116" ht="12.75">
      <c r="I5116" s="256"/>
    </row>
    <row r="5117" ht="12.75">
      <c r="I5117" s="256"/>
    </row>
    <row r="5118" ht="12.75">
      <c r="I5118" s="256"/>
    </row>
    <row r="5119" ht="12.75">
      <c r="I5119" s="256"/>
    </row>
    <row r="5120" ht="12.75">
      <c r="I5120" s="256"/>
    </row>
    <row r="5121" ht="12.75">
      <c r="I5121" s="256"/>
    </row>
    <row r="5122" ht="12.75">
      <c r="I5122" s="256"/>
    </row>
    <row r="5123" ht="12.75">
      <c r="I5123" s="256"/>
    </row>
    <row r="5124" ht="12.75">
      <c r="I5124" s="256"/>
    </row>
    <row r="5125" ht="12.75">
      <c r="I5125" s="256"/>
    </row>
    <row r="5126" ht="12.75">
      <c r="I5126" s="256"/>
    </row>
    <row r="5127" ht="12.75">
      <c r="I5127" s="256"/>
    </row>
    <row r="5128" ht="12.75">
      <c r="I5128" s="256"/>
    </row>
    <row r="5129" ht="12.75">
      <c r="I5129" s="256"/>
    </row>
    <row r="5130" ht="12.75">
      <c r="I5130" s="256"/>
    </row>
    <row r="5131" ht="12.75">
      <c r="I5131" s="256"/>
    </row>
    <row r="5132" ht="12.75">
      <c r="I5132" s="256"/>
    </row>
    <row r="5133" ht="12.75">
      <c r="I5133" s="256"/>
    </row>
    <row r="5134" ht="12.75">
      <c r="I5134" s="256"/>
    </row>
    <row r="5135" ht="12.75">
      <c r="I5135" s="256"/>
    </row>
    <row r="5136" ht="12.75">
      <c r="I5136" s="256"/>
    </row>
    <row r="5137" ht="12.75">
      <c r="I5137" s="256"/>
    </row>
    <row r="5138" ht="12.75">
      <c r="I5138" s="256"/>
    </row>
    <row r="5139" ht="12.75">
      <c r="I5139" s="256"/>
    </row>
    <row r="5140" ht="12.75">
      <c r="I5140" s="256"/>
    </row>
    <row r="5141" ht="12.75">
      <c r="I5141" s="256"/>
    </row>
    <row r="5142" ht="12.75">
      <c r="I5142" s="256"/>
    </row>
    <row r="5143" ht="12.75">
      <c r="I5143" s="256"/>
    </row>
    <row r="5144" ht="12.75">
      <c r="I5144" s="256"/>
    </row>
    <row r="5145" ht="12.75">
      <c r="I5145" s="256"/>
    </row>
    <row r="5146" ht="12.75">
      <c r="I5146" s="256"/>
    </row>
    <row r="5147" ht="12.75">
      <c r="I5147" s="256"/>
    </row>
    <row r="5148" ht="12.75">
      <c r="I5148" s="256"/>
    </row>
    <row r="5149" ht="12.75">
      <c r="I5149" s="256"/>
    </row>
    <row r="5150" ht="12.75">
      <c r="I5150" s="256"/>
    </row>
    <row r="5151" ht="12.75">
      <c r="I5151" s="256"/>
    </row>
    <row r="5152" ht="12.75">
      <c r="I5152" s="256"/>
    </row>
    <row r="5153" ht="12.75">
      <c r="I5153" s="256"/>
    </row>
    <row r="5154" ht="12.75">
      <c r="I5154" s="256"/>
    </row>
    <row r="5155" ht="12.75">
      <c r="I5155" s="256"/>
    </row>
    <row r="5156" ht="12.75">
      <c r="I5156" s="256"/>
    </row>
    <row r="5157" ht="12.75">
      <c r="I5157" s="256"/>
    </row>
    <row r="5158" ht="12.75">
      <c r="I5158" s="256"/>
    </row>
    <row r="5159" ht="12.75">
      <c r="I5159" s="256"/>
    </row>
    <row r="5160" ht="12.75">
      <c r="I5160" s="256"/>
    </row>
    <row r="5161" ht="12.75">
      <c r="I5161" s="256"/>
    </row>
    <row r="5162" ht="12.75">
      <c r="I5162" s="256"/>
    </row>
    <row r="5163" ht="12.75">
      <c r="I5163" s="256"/>
    </row>
    <row r="5164" ht="12.75">
      <c r="I5164" s="256"/>
    </row>
    <row r="5165" ht="12.75">
      <c r="I5165" s="256"/>
    </row>
    <row r="5166" ht="12.75">
      <c r="I5166" s="256"/>
    </row>
    <row r="5167" ht="12.75">
      <c r="I5167" s="256"/>
    </row>
    <row r="5168" ht="12.75">
      <c r="I5168" s="256"/>
    </row>
    <row r="5169" ht="12.75">
      <c r="I5169" s="256"/>
    </row>
    <row r="5170" ht="12.75">
      <c r="I5170" s="256"/>
    </row>
    <row r="5171" ht="12.75">
      <c r="I5171" s="256"/>
    </row>
    <row r="5172" ht="12.75">
      <c r="I5172" s="256"/>
    </row>
    <row r="5173" ht="12.75">
      <c r="I5173" s="256"/>
    </row>
    <row r="5174" ht="12.75">
      <c r="I5174" s="256"/>
    </row>
    <row r="5175" ht="12.75">
      <c r="I5175" s="256"/>
    </row>
    <row r="5176" ht="12.75">
      <c r="I5176" s="256"/>
    </row>
    <row r="5177" ht="12.75">
      <c r="I5177" s="256"/>
    </row>
    <row r="5178" ht="12.75">
      <c r="I5178" s="256"/>
    </row>
    <row r="5179" ht="12.75">
      <c r="I5179" s="256"/>
    </row>
    <row r="5180" ht="12.75">
      <c r="I5180" s="256"/>
    </row>
    <row r="5181" ht="12.75">
      <c r="I5181" s="256"/>
    </row>
    <row r="5182" ht="12.75">
      <c r="I5182" s="256"/>
    </row>
    <row r="5183" ht="12.75">
      <c r="I5183" s="256"/>
    </row>
    <row r="5184" ht="12.75">
      <c r="I5184" s="256"/>
    </row>
    <row r="5185" ht="12.75">
      <c r="I5185" s="256"/>
    </row>
    <row r="5186" ht="12.75">
      <c r="I5186" s="256"/>
    </row>
    <row r="5187" ht="12.75">
      <c r="I5187" s="256"/>
    </row>
    <row r="5188" ht="12.75">
      <c r="I5188" s="256"/>
    </row>
    <row r="5189" ht="12.75">
      <c r="I5189" s="256"/>
    </row>
    <row r="5190" ht="12.75">
      <c r="I5190" s="256"/>
    </row>
    <row r="5191" ht="12.75">
      <c r="I5191" s="256"/>
    </row>
    <row r="5192" ht="12.75">
      <c r="I5192" s="256"/>
    </row>
    <row r="5193" ht="12.75">
      <c r="I5193" s="256"/>
    </row>
    <row r="5194" ht="12.75">
      <c r="I5194" s="256"/>
    </row>
    <row r="5195" ht="12.75">
      <c r="I5195" s="256"/>
    </row>
    <row r="5196" ht="12.75">
      <c r="I5196" s="256"/>
    </row>
    <row r="5197" ht="12.75">
      <c r="I5197" s="256"/>
    </row>
    <row r="5198" ht="12.75">
      <c r="I5198" s="256"/>
    </row>
    <row r="5199" ht="12.75">
      <c r="I5199" s="256"/>
    </row>
    <row r="5200" ht="12.75">
      <c r="I5200" s="256"/>
    </row>
    <row r="5201" ht="12.75">
      <c r="I5201" s="256"/>
    </row>
    <row r="5202" ht="12.75">
      <c r="I5202" s="256"/>
    </row>
    <row r="5203" ht="12.75">
      <c r="I5203" s="256"/>
    </row>
    <row r="5204" ht="12.75">
      <c r="I5204" s="256"/>
    </row>
    <row r="5205" ht="12.75">
      <c r="I5205" s="256"/>
    </row>
    <row r="5206" ht="12.75">
      <c r="I5206" s="256"/>
    </row>
    <row r="5207" ht="12.75">
      <c r="I5207" s="256"/>
    </row>
    <row r="5208" ht="12.75">
      <c r="I5208" s="256"/>
    </row>
    <row r="5209" ht="12.75">
      <c r="I5209" s="256"/>
    </row>
    <row r="5210" ht="12.75">
      <c r="I5210" s="256"/>
    </row>
    <row r="5211" ht="12.75">
      <c r="I5211" s="256"/>
    </row>
    <row r="5212" ht="12.75">
      <c r="I5212" s="256"/>
    </row>
    <row r="5213" ht="12.75">
      <c r="I5213" s="256"/>
    </row>
    <row r="5214" ht="12.75">
      <c r="I5214" s="256"/>
    </row>
    <row r="5215" ht="12.75">
      <c r="I5215" s="256"/>
    </row>
    <row r="5216" ht="12.75">
      <c r="I5216" s="256"/>
    </row>
    <row r="5217" ht="12.75">
      <c r="I5217" s="256"/>
    </row>
    <row r="5218" ht="12.75">
      <c r="I5218" s="256"/>
    </row>
    <row r="5219" ht="12.75">
      <c r="I5219" s="256"/>
    </row>
    <row r="5220" ht="12.75">
      <c r="I5220" s="256"/>
    </row>
    <row r="5221" ht="12.75">
      <c r="I5221" s="256"/>
    </row>
    <row r="5222" ht="12.75">
      <c r="I5222" s="256"/>
    </row>
    <row r="5223" ht="12.75">
      <c r="I5223" s="256"/>
    </row>
    <row r="5224" ht="12.75">
      <c r="I5224" s="256"/>
    </row>
    <row r="5225" ht="12.75">
      <c r="I5225" s="256"/>
    </row>
    <row r="5226" ht="12.75">
      <c r="I5226" s="256"/>
    </row>
    <row r="5227" ht="12.75">
      <c r="I5227" s="256"/>
    </row>
    <row r="5228" ht="12.75">
      <c r="I5228" s="256"/>
    </row>
    <row r="5229" ht="12.75">
      <c r="I5229" s="256"/>
    </row>
    <row r="5230" ht="12.75">
      <c r="I5230" s="256"/>
    </row>
    <row r="5231" ht="12.75">
      <c r="I5231" s="256"/>
    </row>
    <row r="5232" ht="12.75">
      <c r="I5232" s="256"/>
    </row>
    <row r="5233" ht="12.75">
      <c r="I5233" s="256"/>
    </row>
    <row r="5234" ht="12.75">
      <c r="I5234" s="256"/>
    </row>
    <row r="5235" ht="12.75">
      <c r="I5235" s="256"/>
    </row>
    <row r="5236" ht="12.75">
      <c r="I5236" s="256"/>
    </row>
    <row r="5237" ht="12.75">
      <c r="I5237" s="256"/>
    </row>
    <row r="5238" ht="12.75">
      <c r="I5238" s="256"/>
    </row>
    <row r="5239" ht="12.75">
      <c r="I5239" s="256"/>
    </row>
    <row r="5240" ht="12.75">
      <c r="I5240" s="256"/>
    </row>
    <row r="5241" ht="12.75">
      <c r="I5241" s="256"/>
    </row>
    <row r="5242" ht="12.75">
      <c r="I5242" s="256"/>
    </row>
    <row r="5243" ht="12.75">
      <c r="I5243" s="256"/>
    </row>
    <row r="5244" ht="12.75">
      <c r="I5244" s="256"/>
    </row>
    <row r="5245" ht="12.75">
      <c r="I5245" s="256"/>
    </row>
    <row r="5246" ht="12.75">
      <c r="I5246" s="256"/>
    </row>
    <row r="5247" ht="12.75">
      <c r="I5247" s="256"/>
    </row>
    <row r="5248" ht="12.75">
      <c r="I5248" s="256"/>
    </row>
    <row r="5249" ht="12.75">
      <c r="I5249" s="256"/>
    </row>
    <row r="5250" ht="12.75">
      <c r="I5250" s="256"/>
    </row>
    <row r="5251" ht="12.75">
      <c r="I5251" s="256"/>
    </row>
    <row r="5252" ht="12.75">
      <c r="I5252" s="256"/>
    </row>
    <row r="5253" ht="12.75">
      <c r="I5253" s="256"/>
    </row>
    <row r="5254" ht="12.75">
      <c r="I5254" s="256"/>
    </row>
    <row r="5255" ht="12.75">
      <c r="I5255" s="256"/>
    </row>
    <row r="5256" ht="12.75">
      <c r="I5256" s="256"/>
    </row>
    <row r="5257" ht="12.75">
      <c r="I5257" s="256"/>
    </row>
    <row r="5258" ht="12.75">
      <c r="I5258" s="256"/>
    </row>
    <row r="5259" ht="12.75">
      <c r="I5259" s="256"/>
    </row>
    <row r="5260" ht="12.75">
      <c r="I5260" s="256"/>
    </row>
    <row r="5261" ht="12.75">
      <c r="I5261" s="256"/>
    </row>
    <row r="5262" ht="12.75">
      <c r="I5262" s="256"/>
    </row>
    <row r="5263" ht="12.75">
      <c r="I5263" s="256"/>
    </row>
    <row r="5264" ht="12.75">
      <c r="I5264" s="256"/>
    </row>
    <row r="5265" ht="12.75">
      <c r="I5265" s="256"/>
    </row>
    <row r="5266" ht="12.75">
      <c r="I5266" s="256"/>
    </row>
    <row r="5267" ht="12.75">
      <c r="I5267" s="256"/>
    </row>
    <row r="5268" ht="12.75">
      <c r="I5268" s="256"/>
    </row>
    <row r="5269" ht="12.75">
      <c r="I5269" s="256"/>
    </row>
    <row r="5270" ht="12.75">
      <c r="I5270" s="256"/>
    </row>
    <row r="5271" ht="12.75">
      <c r="I5271" s="256"/>
    </row>
    <row r="5272" ht="12.75">
      <c r="I5272" s="256"/>
    </row>
    <row r="5273" ht="12.75">
      <c r="I5273" s="256"/>
    </row>
    <row r="5274" ht="12.75">
      <c r="I5274" s="256"/>
    </row>
    <row r="5275" ht="12.75">
      <c r="I5275" s="256"/>
    </row>
    <row r="5276" ht="12.75">
      <c r="I5276" s="256"/>
    </row>
    <row r="5277" ht="12.75">
      <c r="I5277" s="256"/>
    </row>
    <row r="5278" ht="12.75">
      <c r="I5278" s="256"/>
    </row>
    <row r="5279" ht="12.75">
      <c r="I5279" s="256"/>
    </row>
    <row r="5280" ht="12.75">
      <c r="I5280" s="256"/>
    </row>
    <row r="5281" ht="12.75">
      <c r="I5281" s="256"/>
    </row>
    <row r="5282" ht="12.75">
      <c r="I5282" s="256"/>
    </row>
    <row r="5283" ht="12.75">
      <c r="I5283" s="256"/>
    </row>
    <row r="5284" ht="12.75">
      <c r="I5284" s="256"/>
    </row>
    <row r="5285" ht="12.75">
      <c r="I5285" s="256"/>
    </row>
    <row r="5286" ht="12.75">
      <c r="I5286" s="256"/>
    </row>
    <row r="5287" ht="12.75">
      <c r="I5287" s="256"/>
    </row>
    <row r="5288" ht="12.75">
      <c r="I5288" s="256"/>
    </row>
    <row r="5289" ht="12.75">
      <c r="I5289" s="256"/>
    </row>
    <row r="5290" ht="12.75">
      <c r="I5290" s="256"/>
    </row>
    <row r="5291" ht="12.75">
      <c r="I5291" s="256"/>
    </row>
    <row r="5292" ht="12.75">
      <c r="I5292" s="256"/>
    </row>
    <row r="5293" ht="12.75">
      <c r="I5293" s="256"/>
    </row>
    <row r="5294" ht="12.75">
      <c r="I5294" s="256"/>
    </row>
    <row r="5295" ht="12.75">
      <c r="I5295" s="256"/>
    </row>
    <row r="5296" ht="12.75">
      <c r="I5296" s="256"/>
    </row>
    <row r="5297" ht="12.75">
      <c r="I5297" s="256"/>
    </row>
    <row r="5298" ht="12.75">
      <c r="I5298" s="256"/>
    </row>
    <row r="5299" ht="12.75">
      <c r="I5299" s="256"/>
    </row>
    <row r="5300" ht="12.75">
      <c r="I5300" s="256"/>
    </row>
    <row r="5301" ht="12.75">
      <c r="I5301" s="256"/>
    </row>
    <row r="5302" ht="12.75">
      <c r="I5302" s="256"/>
    </row>
    <row r="5303" ht="12.75">
      <c r="I5303" s="256"/>
    </row>
    <row r="5304" ht="12.75">
      <c r="I5304" s="256"/>
    </row>
    <row r="5305" ht="12.75">
      <c r="I5305" s="256"/>
    </row>
    <row r="5306" ht="12.75">
      <c r="I5306" s="256"/>
    </row>
    <row r="5307" ht="12.75">
      <c r="I5307" s="256"/>
    </row>
    <row r="5308" ht="12.75">
      <c r="I5308" s="256"/>
    </row>
    <row r="5309" ht="12.75">
      <c r="I5309" s="256"/>
    </row>
    <row r="5310" ht="12.75">
      <c r="I5310" s="256"/>
    </row>
    <row r="5311" ht="12.75">
      <c r="I5311" s="256"/>
    </row>
    <row r="5312" ht="12.75">
      <c r="I5312" s="256"/>
    </row>
    <row r="5313" ht="12.75">
      <c r="I5313" s="256"/>
    </row>
    <row r="5314" ht="12.75">
      <c r="I5314" s="256"/>
    </row>
    <row r="5315" ht="12.75">
      <c r="I5315" s="256"/>
    </row>
    <row r="5316" ht="12.75">
      <c r="I5316" s="256"/>
    </row>
    <row r="5317" ht="12.75">
      <c r="I5317" s="256"/>
    </row>
    <row r="5318" ht="12.75">
      <c r="I5318" s="256"/>
    </row>
    <row r="5319" ht="12.75">
      <c r="I5319" s="256"/>
    </row>
    <row r="5320" ht="12.75">
      <c r="I5320" s="256"/>
    </row>
    <row r="5321" ht="12.75">
      <c r="I5321" s="256"/>
    </row>
    <row r="5322" ht="12.75">
      <c r="I5322" s="256"/>
    </row>
    <row r="5323" ht="12.75">
      <c r="I5323" s="256"/>
    </row>
    <row r="5324" ht="12.75">
      <c r="I5324" s="256"/>
    </row>
    <row r="5325" ht="12.75">
      <c r="I5325" s="256"/>
    </row>
    <row r="5326" ht="12.75">
      <c r="I5326" s="256"/>
    </row>
    <row r="5327" ht="12.75">
      <c r="I5327" s="256"/>
    </row>
    <row r="5328" ht="12.75">
      <c r="I5328" s="256"/>
    </row>
    <row r="5329" ht="12.75">
      <c r="I5329" s="256"/>
    </row>
    <row r="5330" ht="12.75">
      <c r="I5330" s="256"/>
    </row>
    <row r="5331" ht="12.75">
      <c r="I5331" s="256"/>
    </row>
    <row r="5332" ht="12.75">
      <c r="I5332" s="256"/>
    </row>
    <row r="5333" ht="12.75">
      <c r="I5333" s="256"/>
    </row>
    <row r="5334" ht="12.75">
      <c r="I5334" s="256"/>
    </row>
    <row r="5335" ht="12.75">
      <c r="I5335" s="256"/>
    </row>
    <row r="5336" ht="12.75">
      <c r="I5336" s="256"/>
    </row>
    <row r="5337" ht="12.75">
      <c r="I5337" s="256"/>
    </row>
    <row r="5338" ht="12.75">
      <c r="I5338" s="256"/>
    </row>
    <row r="5339" ht="12.75">
      <c r="I5339" s="256"/>
    </row>
    <row r="5340" ht="12.75">
      <c r="I5340" s="256"/>
    </row>
    <row r="5341" ht="12.75">
      <c r="I5341" s="256"/>
    </row>
    <row r="5342" ht="12.75">
      <c r="I5342" s="256"/>
    </row>
    <row r="5343" ht="12.75">
      <c r="I5343" s="256"/>
    </row>
    <row r="5344" ht="12.75">
      <c r="I5344" s="256"/>
    </row>
    <row r="5345" ht="12.75">
      <c r="I5345" s="256"/>
    </row>
    <row r="5346" ht="12.75">
      <c r="I5346" s="256"/>
    </row>
    <row r="5347" ht="12.75">
      <c r="I5347" s="256"/>
    </row>
    <row r="5348" ht="12.75">
      <c r="I5348" s="256"/>
    </row>
    <row r="5349" ht="12.75">
      <c r="I5349" s="256"/>
    </row>
    <row r="5350" ht="12.75">
      <c r="I5350" s="256"/>
    </row>
    <row r="5351" ht="12.75">
      <c r="I5351" s="256"/>
    </row>
    <row r="5352" ht="12.75">
      <c r="I5352" s="256"/>
    </row>
    <row r="5353" ht="12.75">
      <c r="I5353" s="256"/>
    </row>
    <row r="5354" ht="12.75">
      <c r="I5354" s="256"/>
    </row>
    <row r="5355" ht="12.75">
      <c r="I5355" s="256"/>
    </row>
    <row r="5356" ht="12.75">
      <c r="I5356" s="256"/>
    </row>
    <row r="5357" ht="12.75">
      <c r="I5357" s="256"/>
    </row>
    <row r="5358" ht="12.75">
      <c r="I5358" s="256"/>
    </row>
    <row r="5359" ht="12.75">
      <c r="I5359" s="256"/>
    </row>
    <row r="5360" ht="12.75">
      <c r="I5360" s="256"/>
    </row>
    <row r="5361" ht="12.75">
      <c r="I5361" s="256"/>
    </row>
    <row r="5362" ht="12.75">
      <c r="I5362" s="256"/>
    </row>
    <row r="5363" ht="12.75">
      <c r="I5363" s="256"/>
    </row>
    <row r="5364" ht="12.75">
      <c r="I5364" s="256"/>
    </row>
    <row r="5365" ht="12.75">
      <c r="I5365" s="256"/>
    </row>
    <row r="5366" ht="12.75">
      <c r="I5366" s="256"/>
    </row>
    <row r="5367" ht="12.75">
      <c r="I5367" s="256"/>
    </row>
    <row r="5368" ht="12.75">
      <c r="I5368" s="256"/>
    </row>
    <row r="5369" ht="12.75">
      <c r="I5369" s="256"/>
    </row>
    <row r="5370" ht="12.75">
      <c r="I5370" s="256"/>
    </row>
    <row r="5371" ht="12.75">
      <c r="I5371" s="256"/>
    </row>
    <row r="5372" ht="12.75">
      <c r="I5372" s="256"/>
    </row>
    <row r="5373" ht="12.75">
      <c r="I5373" s="256"/>
    </row>
    <row r="5374" ht="12.75">
      <c r="I5374" s="256"/>
    </row>
    <row r="5375" ht="12.75">
      <c r="I5375" s="256"/>
    </row>
    <row r="5376" ht="12.75">
      <c r="I5376" s="256"/>
    </row>
    <row r="5377" ht="12.75">
      <c r="I5377" s="256"/>
    </row>
    <row r="5378" ht="12.75">
      <c r="I5378" s="256"/>
    </row>
    <row r="5379" ht="12.75">
      <c r="I5379" s="256"/>
    </row>
    <row r="5380" ht="12.75">
      <c r="I5380" s="256"/>
    </row>
    <row r="5381" ht="12.75">
      <c r="I5381" s="256"/>
    </row>
    <row r="5382" ht="12.75">
      <c r="I5382" s="256"/>
    </row>
    <row r="5383" ht="12.75">
      <c r="I5383" s="256"/>
    </row>
    <row r="5384" ht="12.75">
      <c r="I5384" s="256"/>
    </row>
    <row r="5385" ht="12.75">
      <c r="I5385" s="256"/>
    </row>
    <row r="5386" ht="12.75">
      <c r="I5386" s="256"/>
    </row>
    <row r="5387" ht="12.75">
      <c r="I5387" s="256"/>
    </row>
    <row r="5388" ht="12.75">
      <c r="I5388" s="256"/>
    </row>
    <row r="5389" ht="12.75">
      <c r="I5389" s="256"/>
    </row>
    <row r="5390" ht="12.75">
      <c r="I5390" s="256"/>
    </row>
    <row r="5391" ht="12.75">
      <c r="I5391" s="256"/>
    </row>
    <row r="5392" ht="12.75">
      <c r="I5392" s="256"/>
    </row>
    <row r="5393" ht="12.75">
      <c r="I5393" s="256"/>
    </row>
    <row r="5394" ht="12.75">
      <c r="I5394" s="256"/>
    </row>
    <row r="5395" ht="12.75">
      <c r="I5395" s="256"/>
    </row>
    <row r="5396" ht="12.75">
      <c r="I5396" s="256"/>
    </row>
    <row r="5397" ht="12.75">
      <c r="I5397" s="256"/>
    </row>
    <row r="5398" ht="12.75">
      <c r="I5398" s="256"/>
    </row>
    <row r="5399" ht="12.75">
      <c r="I5399" s="256"/>
    </row>
    <row r="5400" ht="12.75">
      <c r="I5400" s="256"/>
    </row>
    <row r="5401" ht="12.75">
      <c r="I5401" s="256"/>
    </row>
    <row r="5402" ht="12.75">
      <c r="I5402" s="256"/>
    </row>
    <row r="5403" ht="12.75">
      <c r="I5403" s="256"/>
    </row>
    <row r="5404" ht="12.75">
      <c r="I5404" s="256"/>
    </row>
    <row r="5405" ht="12.75">
      <c r="I5405" s="256"/>
    </row>
    <row r="5406" ht="12.75">
      <c r="I5406" s="256"/>
    </row>
    <row r="5407" ht="12.75">
      <c r="I5407" s="256"/>
    </row>
    <row r="5408" ht="12.75">
      <c r="I5408" s="256"/>
    </row>
    <row r="5409" ht="12.75">
      <c r="I5409" s="256"/>
    </row>
    <row r="5410" ht="12.75">
      <c r="I5410" s="256"/>
    </row>
    <row r="5411" ht="12.75">
      <c r="I5411" s="256"/>
    </row>
    <row r="5412" ht="12.75">
      <c r="I5412" s="256"/>
    </row>
    <row r="5413" ht="12.75">
      <c r="I5413" s="256"/>
    </row>
    <row r="5414" ht="12.75">
      <c r="I5414" s="256"/>
    </row>
    <row r="5415" ht="12.75">
      <c r="I5415" s="256"/>
    </row>
    <row r="5416" ht="12.75">
      <c r="I5416" s="256"/>
    </row>
    <row r="5417" ht="12.75">
      <c r="I5417" s="256"/>
    </row>
    <row r="5418" ht="12.75">
      <c r="I5418" s="256"/>
    </row>
    <row r="5419" ht="12.75">
      <c r="I5419" s="256"/>
    </row>
    <row r="5420" ht="12.75">
      <c r="I5420" s="256"/>
    </row>
    <row r="5421" ht="12.75">
      <c r="I5421" s="256"/>
    </row>
    <row r="5422" ht="12.75">
      <c r="I5422" s="256"/>
    </row>
    <row r="5423" ht="12.75">
      <c r="I5423" s="256"/>
    </row>
    <row r="5424" ht="12.75">
      <c r="I5424" s="256"/>
    </row>
    <row r="5425" ht="12.75">
      <c r="I5425" s="256"/>
    </row>
    <row r="5426" ht="12.75">
      <c r="I5426" s="256"/>
    </row>
    <row r="5427" ht="12.75">
      <c r="I5427" s="256"/>
    </row>
    <row r="5428" ht="12.75">
      <c r="I5428" s="256"/>
    </row>
    <row r="5429" ht="12.75">
      <c r="I5429" s="256"/>
    </row>
    <row r="5430" ht="12.75">
      <c r="I5430" s="256"/>
    </row>
    <row r="5431" ht="12.75">
      <c r="I5431" s="256"/>
    </row>
    <row r="5432" ht="12.75">
      <c r="I5432" s="256"/>
    </row>
    <row r="5433" ht="12.75">
      <c r="I5433" s="256"/>
    </row>
    <row r="5434" ht="12.75">
      <c r="I5434" s="256"/>
    </row>
    <row r="5435" ht="12.75">
      <c r="I5435" s="256"/>
    </row>
    <row r="5436" ht="12.75">
      <c r="I5436" s="256"/>
    </row>
    <row r="5437" ht="12.75">
      <c r="I5437" s="256"/>
    </row>
    <row r="5438" ht="12.75">
      <c r="I5438" s="256"/>
    </row>
    <row r="5439" ht="12.75">
      <c r="I5439" s="256"/>
    </row>
    <row r="5440" ht="12.75">
      <c r="I5440" s="256"/>
    </row>
    <row r="5441" ht="12.75">
      <c r="I5441" s="256"/>
    </row>
    <row r="5442" ht="12.75">
      <c r="I5442" s="256"/>
    </row>
    <row r="5443" ht="12.75">
      <c r="I5443" s="256"/>
    </row>
    <row r="5444" ht="12.75">
      <c r="I5444" s="256"/>
    </row>
    <row r="5445" ht="12.75">
      <c r="I5445" s="256"/>
    </row>
    <row r="5446" ht="12.75">
      <c r="I5446" s="256"/>
    </row>
    <row r="5447" ht="12.75">
      <c r="I5447" s="256"/>
    </row>
    <row r="5448" ht="12.75">
      <c r="I5448" s="256"/>
    </row>
    <row r="5449" ht="12.75">
      <c r="I5449" s="256"/>
    </row>
    <row r="5450" ht="12.75">
      <c r="I5450" s="256"/>
    </row>
    <row r="5451" ht="12.75">
      <c r="I5451" s="256"/>
    </row>
    <row r="5452" ht="12.75">
      <c r="I5452" s="256"/>
    </row>
    <row r="5453" ht="12.75">
      <c r="I5453" s="256"/>
    </row>
    <row r="5454" ht="12.75">
      <c r="I5454" s="256"/>
    </row>
    <row r="5455" ht="12.75">
      <c r="I5455" s="256"/>
    </row>
    <row r="5456" ht="12.75">
      <c r="I5456" s="256"/>
    </row>
    <row r="5457" ht="12.75">
      <c r="I5457" s="256"/>
    </row>
    <row r="5458" ht="12.75">
      <c r="I5458" s="256"/>
    </row>
    <row r="5459" ht="12.75">
      <c r="I5459" s="256"/>
    </row>
    <row r="5460" ht="12.75">
      <c r="I5460" s="256"/>
    </row>
    <row r="5461" ht="12.75">
      <c r="I5461" s="256"/>
    </row>
    <row r="5462" ht="12.75">
      <c r="I5462" s="256"/>
    </row>
    <row r="5463" ht="12.75">
      <c r="I5463" s="256"/>
    </row>
    <row r="5464" ht="12.75">
      <c r="I5464" s="256"/>
    </row>
    <row r="5465" ht="12.75">
      <c r="I5465" s="256"/>
    </row>
    <row r="5466" ht="12.75">
      <c r="I5466" s="256"/>
    </row>
    <row r="5467" ht="12.75">
      <c r="I5467" s="256"/>
    </row>
    <row r="5468" ht="12.75">
      <c r="I5468" s="256"/>
    </row>
    <row r="5469" ht="12.75">
      <c r="I5469" s="256"/>
    </row>
    <row r="5470" ht="12.75">
      <c r="I5470" s="256"/>
    </row>
    <row r="5471" ht="12.75">
      <c r="I5471" s="256"/>
    </row>
    <row r="5472" ht="12.75">
      <c r="I5472" s="256"/>
    </row>
    <row r="5473" ht="12.75">
      <c r="I5473" s="256"/>
    </row>
    <row r="5474" ht="12.75">
      <c r="I5474" s="256"/>
    </row>
    <row r="5475" ht="12.75">
      <c r="I5475" s="256"/>
    </row>
    <row r="5476" ht="12.75">
      <c r="I5476" s="256"/>
    </row>
    <row r="5477" ht="12.75">
      <c r="I5477" s="256"/>
    </row>
    <row r="5478" ht="12.75">
      <c r="I5478" s="256"/>
    </row>
    <row r="5479" ht="12.75">
      <c r="I5479" s="256"/>
    </row>
    <row r="5480" ht="12.75">
      <c r="I5480" s="256"/>
    </row>
    <row r="5481" ht="12.75">
      <c r="I5481" s="256"/>
    </row>
    <row r="5482" ht="12.75">
      <c r="I5482" s="256"/>
    </row>
    <row r="5483" ht="12.75">
      <c r="I5483" s="256"/>
    </row>
    <row r="5484" ht="12.75">
      <c r="I5484" s="256"/>
    </row>
    <row r="5485" ht="12.75">
      <c r="I5485" s="256"/>
    </row>
    <row r="5486" ht="12.75">
      <c r="I5486" s="256"/>
    </row>
    <row r="5487" ht="12.75">
      <c r="I5487" s="256"/>
    </row>
    <row r="5488" ht="12.75">
      <c r="I5488" s="256"/>
    </row>
    <row r="5489" ht="12.75">
      <c r="I5489" s="256"/>
    </row>
    <row r="5490" ht="12.75">
      <c r="I5490" s="256"/>
    </row>
    <row r="5491" ht="12.75">
      <c r="I5491" s="256"/>
    </row>
    <row r="5492" ht="12.75">
      <c r="I5492" s="256"/>
    </row>
    <row r="5493" ht="12.75">
      <c r="I5493" s="256"/>
    </row>
    <row r="5494" ht="12.75">
      <c r="I5494" s="256"/>
    </row>
    <row r="5495" ht="12.75">
      <c r="I5495" s="256"/>
    </row>
    <row r="5496" ht="12.75">
      <c r="I5496" s="256"/>
    </row>
    <row r="5497" ht="12.75">
      <c r="I5497" s="256"/>
    </row>
    <row r="5498" ht="12.75">
      <c r="I5498" s="256"/>
    </row>
    <row r="5499" ht="12.75">
      <c r="I5499" s="256"/>
    </row>
    <row r="5500" ht="12.75">
      <c r="I5500" s="256"/>
    </row>
    <row r="5501" ht="12.75">
      <c r="I5501" s="256"/>
    </row>
    <row r="5502" ht="12.75">
      <c r="I5502" s="256"/>
    </row>
    <row r="5503" ht="12.75">
      <c r="I5503" s="256"/>
    </row>
    <row r="5504" ht="12.75">
      <c r="I5504" s="256"/>
    </row>
    <row r="5505" ht="12.75">
      <c r="I5505" s="256"/>
    </row>
    <row r="5506" ht="12.75">
      <c r="I5506" s="256"/>
    </row>
    <row r="5507" ht="12.75">
      <c r="I5507" s="256"/>
    </row>
    <row r="5508" ht="12.75">
      <c r="I5508" s="256"/>
    </row>
    <row r="5509" ht="12.75">
      <c r="I5509" s="256"/>
    </row>
    <row r="5510" ht="12.75">
      <c r="I5510" s="256"/>
    </row>
    <row r="5511" ht="12.75">
      <c r="I5511" s="256"/>
    </row>
    <row r="5512" ht="12.75">
      <c r="I5512" s="256"/>
    </row>
    <row r="5513" ht="12.75">
      <c r="I5513" s="256"/>
    </row>
    <row r="5514" ht="12.75">
      <c r="I5514" s="256"/>
    </row>
    <row r="5515" ht="12.75">
      <c r="I5515" s="256"/>
    </row>
    <row r="5516" ht="12.75">
      <c r="I5516" s="256"/>
    </row>
    <row r="5517" ht="12.75">
      <c r="I5517" s="256"/>
    </row>
    <row r="5518" ht="12.75">
      <c r="I5518" s="256"/>
    </row>
    <row r="5519" ht="12.75">
      <c r="I5519" s="256"/>
    </row>
    <row r="5520" ht="12.75">
      <c r="I5520" s="256"/>
    </row>
    <row r="5521" ht="12.75">
      <c r="I5521" s="256"/>
    </row>
    <row r="5522" ht="12.75">
      <c r="I5522" s="256"/>
    </row>
    <row r="5523" ht="12.75">
      <c r="I5523" s="256"/>
    </row>
    <row r="5524" ht="12.75">
      <c r="I5524" s="256"/>
    </row>
    <row r="5525" ht="12.75">
      <c r="I5525" s="256"/>
    </row>
    <row r="5526" ht="12.75">
      <c r="I5526" s="256"/>
    </row>
    <row r="5527" ht="12.75">
      <c r="I5527" s="256"/>
    </row>
    <row r="5528" ht="12.75">
      <c r="I5528" s="256"/>
    </row>
    <row r="5529" ht="12.75">
      <c r="I5529" s="256"/>
    </row>
    <row r="5530" ht="12.75">
      <c r="I5530" s="256"/>
    </row>
    <row r="5531" ht="12.75">
      <c r="I5531" s="256"/>
    </row>
    <row r="5532" ht="12.75">
      <c r="I5532" s="256"/>
    </row>
    <row r="5533" ht="12.75">
      <c r="I5533" s="256"/>
    </row>
    <row r="5534" ht="12.75">
      <c r="I5534" s="256"/>
    </row>
    <row r="5535" ht="12.75">
      <c r="I5535" s="256"/>
    </row>
    <row r="5536" ht="12.75">
      <c r="I5536" s="256"/>
    </row>
    <row r="5537" ht="12.75">
      <c r="I5537" s="256"/>
    </row>
    <row r="5538" ht="12.75">
      <c r="I5538" s="256"/>
    </row>
    <row r="5539" ht="12.75">
      <c r="I5539" s="256"/>
    </row>
    <row r="5540" ht="12.75">
      <c r="I5540" s="256"/>
    </row>
    <row r="5541" ht="12.75">
      <c r="I5541" s="256"/>
    </row>
    <row r="5542" ht="12.75">
      <c r="I5542" s="256"/>
    </row>
    <row r="5543" ht="12.75">
      <c r="I5543" s="256"/>
    </row>
    <row r="5544" ht="12.75">
      <c r="I5544" s="256"/>
    </row>
    <row r="5545" ht="12.75">
      <c r="I5545" s="256"/>
    </row>
    <row r="5546" ht="12.75">
      <c r="I5546" s="256"/>
    </row>
    <row r="5547" ht="12.75">
      <c r="I5547" s="256"/>
    </row>
    <row r="5548" ht="12.75">
      <c r="I5548" s="256"/>
    </row>
    <row r="5549" ht="12.75">
      <c r="I5549" s="256"/>
    </row>
    <row r="5550" ht="12.75">
      <c r="I5550" s="256"/>
    </row>
    <row r="5551" ht="12.75">
      <c r="I5551" s="256"/>
    </row>
    <row r="5552" ht="12.75">
      <c r="I5552" s="256"/>
    </row>
    <row r="5553" ht="12.75">
      <c r="I5553" s="256"/>
    </row>
    <row r="5554" ht="12.75">
      <c r="I5554" s="256"/>
    </row>
    <row r="5555" ht="12.75">
      <c r="I5555" s="256"/>
    </row>
    <row r="5556" ht="12.75">
      <c r="I5556" s="256"/>
    </row>
    <row r="5557" ht="12.75">
      <c r="I5557" s="256"/>
    </row>
    <row r="5558" ht="12.75">
      <c r="I5558" s="256"/>
    </row>
    <row r="5559" ht="12.75">
      <c r="I5559" s="256"/>
    </row>
    <row r="5560" ht="12.75">
      <c r="I5560" s="256"/>
    </row>
    <row r="5561" ht="12.75">
      <c r="I5561" s="256"/>
    </row>
    <row r="5562" ht="12.75">
      <c r="I5562" s="256"/>
    </row>
    <row r="5563" ht="12.75">
      <c r="I5563" s="256"/>
    </row>
    <row r="5564" ht="12.75">
      <c r="I5564" s="256"/>
    </row>
    <row r="5565" ht="12.75">
      <c r="I5565" s="256"/>
    </row>
    <row r="5566" ht="12.75">
      <c r="I5566" s="256"/>
    </row>
    <row r="5567" ht="12.75">
      <c r="I5567" s="256"/>
    </row>
    <row r="5568" ht="12.75">
      <c r="I5568" s="256"/>
    </row>
    <row r="5569" ht="12.75">
      <c r="I5569" s="256"/>
    </row>
    <row r="5570" ht="12.75">
      <c r="I5570" s="256"/>
    </row>
    <row r="5571" ht="12.75">
      <c r="I5571" s="256"/>
    </row>
    <row r="5572" ht="12.75">
      <c r="I5572" s="256"/>
    </row>
    <row r="5573" ht="12.75">
      <c r="I5573" s="256"/>
    </row>
    <row r="5574" ht="12.75">
      <c r="I5574" s="256"/>
    </row>
    <row r="5575" ht="12.75">
      <c r="I5575" s="256"/>
    </row>
    <row r="5576" ht="12.75">
      <c r="I5576" s="256"/>
    </row>
    <row r="5577" ht="12.75">
      <c r="I5577" s="256"/>
    </row>
    <row r="5578" ht="12.75">
      <c r="I5578" s="256"/>
    </row>
    <row r="5579" ht="12.75">
      <c r="I5579" s="256"/>
    </row>
    <row r="5580" ht="12.75">
      <c r="I5580" s="256"/>
    </row>
    <row r="5581" ht="12.75">
      <c r="I5581" s="256"/>
    </row>
    <row r="5582" ht="12.75">
      <c r="I5582" s="256"/>
    </row>
    <row r="5583" ht="12.75">
      <c r="I5583" s="256"/>
    </row>
    <row r="5584" ht="12.75">
      <c r="I5584" s="256"/>
    </row>
    <row r="5585" ht="12.75">
      <c r="I5585" s="256"/>
    </row>
    <row r="5586" ht="12.75">
      <c r="I5586" s="256"/>
    </row>
    <row r="5587" ht="12.75">
      <c r="I5587" s="256"/>
    </row>
    <row r="5588" ht="12.75">
      <c r="I5588" s="256"/>
    </row>
    <row r="5589" ht="12.75">
      <c r="I5589" s="256"/>
    </row>
    <row r="5590" ht="12.75">
      <c r="I5590" s="256"/>
    </row>
    <row r="5591" ht="12.75">
      <c r="I5591" s="256"/>
    </row>
    <row r="5592" ht="12.75">
      <c r="I5592" s="256"/>
    </row>
    <row r="5593" ht="12.75">
      <c r="I5593" s="256"/>
    </row>
    <row r="5594" ht="12.75">
      <c r="I5594" s="256"/>
    </row>
    <row r="5595" ht="12.75">
      <c r="I5595" s="256"/>
    </row>
    <row r="5596" ht="12.75">
      <c r="I5596" s="256"/>
    </row>
    <row r="5597" ht="12.75">
      <c r="I5597" s="256"/>
    </row>
    <row r="5598" ht="12.75">
      <c r="I5598" s="256"/>
    </row>
    <row r="5599" ht="12.75">
      <c r="I5599" s="256"/>
    </row>
    <row r="5600" ht="12.75">
      <c r="I5600" s="256"/>
    </row>
    <row r="5601" ht="12.75">
      <c r="I5601" s="256"/>
    </row>
    <row r="5602" ht="12.75">
      <c r="I5602" s="256"/>
    </row>
    <row r="5603" ht="12.75">
      <c r="I5603" s="256"/>
    </row>
    <row r="5604" ht="12.75">
      <c r="I5604" s="256"/>
    </row>
    <row r="5605" ht="12.75">
      <c r="I5605" s="256"/>
    </row>
    <row r="5606" ht="12.75">
      <c r="I5606" s="256"/>
    </row>
    <row r="5607" ht="12.75">
      <c r="I5607" s="256"/>
    </row>
    <row r="5608" ht="12.75">
      <c r="I5608" s="256"/>
    </row>
    <row r="5609" ht="12.75">
      <c r="I5609" s="256"/>
    </row>
    <row r="5610" ht="12.75">
      <c r="I5610" s="256"/>
    </row>
    <row r="5611" ht="12.75">
      <c r="I5611" s="256"/>
    </row>
    <row r="5612" ht="12.75">
      <c r="I5612" s="256"/>
    </row>
    <row r="5613" ht="12.75">
      <c r="I5613" s="256"/>
    </row>
    <row r="5614" ht="12.75">
      <c r="I5614" s="256"/>
    </row>
    <row r="5615" ht="12.75">
      <c r="I5615" s="256"/>
    </row>
    <row r="5616" ht="12.75">
      <c r="I5616" s="256"/>
    </row>
    <row r="5617" ht="12.75">
      <c r="I5617" s="256"/>
    </row>
    <row r="5618" ht="12.75">
      <c r="I5618" s="256"/>
    </row>
    <row r="5619" ht="12.75">
      <c r="I5619" s="256"/>
    </row>
    <row r="5620" ht="12.75">
      <c r="I5620" s="256"/>
    </row>
    <row r="5621" ht="12.75">
      <c r="I5621" s="256"/>
    </row>
    <row r="5622" ht="12.75">
      <c r="I5622" s="256"/>
    </row>
    <row r="5623" ht="12.75">
      <c r="I5623" s="256"/>
    </row>
    <row r="5624" ht="12.75">
      <c r="I5624" s="256"/>
    </row>
    <row r="5625" ht="12.75">
      <c r="I5625" s="256"/>
    </row>
    <row r="5626" ht="12.75">
      <c r="I5626" s="256"/>
    </row>
    <row r="5627" ht="12.75">
      <c r="I5627" s="256"/>
    </row>
    <row r="5628" ht="12.75">
      <c r="I5628" s="256"/>
    </row>
    <row r="5629" ht="12.75">
      <c r="I5629" s="256"/>
    </row>
    <row r="5630" ht="12.75">
      <c r="I5630" s="256"/>
    </row>
    <row r="5631" ht="12.75">
      <c r="I5631" s="256"/>
    </row>
    <row r="5632" ht="12.75">
      <c r="I5632" s="256"/>
    </row>
    <row r="5633" ht="12.75">
      <c r="I5633" s="256"/>
    </row>
    <row r="5634" ht="12.75">
      <c r="I5634" s="256"/>
    </row>
    <row r="5635" ht="12.75">
      <c r="I5635" s="256"/>
    </row>
    <row r="5636" ht="12.75">
      <c r="I5636" s="256"/>
    </row>
    <row r="5637" ht="12.75">
      <c r="I5637" s="256"/>
    </row>
    <row r="5638" ht="12.75">
      <c r="I5638" s="256"/>
    </row>
    <row r="5639" ht="12.75">
      <c r="I5639" s="256"/>
    </row>
    <row r="5640" ht="12.75">
      <c r="I5640" s="256"/>
    </row>
    <row r="5641" ht="12.75">
      <c r="I5641" s="256"/>
    </row>
    <row r="5642" ht="12.75">
      <c r="I5642" s="256"/>
    </row>
    <row r="5643" ht="12.75">
      <c r="I5643" s="256"/>
    </row>
    <row r="5644" ht="12.75">
      <c r="I5644" s="256"/>
    </row>
    <row r="5645" ht="12.75">
      <c r="I5645" s="256"/>
    </row>
    <row r="5646" ht="12.75">
      <c r="I5646" s="256"/>
    </row>
    <row r="5647" ht="12.75">
      <c r="I5647" s="256"/>
    </row>
    <row r="5648" ht="12.75">
      <c r="I5648" s="256"/>
    </row>
    <row r="5649" ht="12.75">
      <c r="I5649" s="256"/>
    </row>
    <row r="5650" ht="12.75">
      <c r="I5650" s="256"/>
    </row>
    <row r="5651" ht="12.75">
      <c r="I5651" s="256"/>
    </row>
    <row r="5652" ht="12.75">
      <c r="I5652" s="256"/>
    </row>
    <row r="5653" ht="12.75">
      <c r="I5653" s="256"/>
    </row>
    <row r="5654" ht="12.75">
      <c r="I5654" s="256"/>
    </row>
    <row r="5655" ht="12.75">
      <c r="I5655" s="256"/>
    </row>
    <row r="5656" ht="12.75">
      <c r="I5656" s="256"/>
    </row>
    <row r="5657" ht="12.75">
      <c r="I5657" s="256"/>
    </row>
    <row r="5658" ht="12.75">
      <c r="I5658" s="256"/>
    </row>
    <row r="5659" ht="12.75">
      <c r="I5659" s="256"/>
    </row>
    <row r="5660" ht="12.75">
      <c r="I5660" s="256"/>
    </row>
    <row r="5661" ht="12.75">
      <c r="I5661" s="256"/>
    </row>
    <row r="5662" ht="12.75">
      <c r="I5662" s="256"/>
    </row>
    <row r="5663" ht="12.75">
      <c r="I5663" s="256"/>
    </row>
    <row r="5664" ht="12.75">
      <c r="I5664" s="256"/>
    </row>
    <row r="5665" ht="12.75">
      <c r="I5665" s="256"/>
    </row>
    <row r="5666" ht="12.75">
      <c r="I5666" s="256"/>
    </row>
    <row r="5667" ht="12.75">
      <c r="I5667" s="256"/>
    </row>
    <row r="5668" ht="12.75">
      <c r="I5668" s="256"/>
    </row>
    <row r="5669" ht="12.75">
      <c r="I5669" s="256"/>
    </row>
    <row r="5670" ht="12.75">
      <c r="I5670" s="256"/>
    </row>
    <row r="5671" ht="12.75">
      <c r="I5671" s="256"/>
    </row>
    <row r="5672" ht="12.75">
      <c r="I5672" s="256"/>
    </row>
    <row r="5673" ht="12.75">
      <c r="I5673" s="256"/>
    </row>
    <row r="5674" ht="12.75">
      <c r="I5674" s="256"/>
    </row>
    <row r="5675" ht="12.75">
      <c r="I5675" s="256"/>
    </row>
    <row r="5676" ht="12.75">
      <c r="I5676" s="256"/>
    </row>
    <row r="5677" ht="12.75">
      <c r="I5677" s="256"/>
    </row>
    <row r="5678" ht="12.75">
      <c r="I5678" s="256"/>
    </row>
    <row r="5679" ht="12.75">
      <c r="I5679" s="256"/>
    </row>
    <row r="5680" ht="12.75">
      <c r="I5680" s="256"/>
    </row>
    <row r="5681" ht="12.75">
      <c r="I5681" s="256"/>
    </row>
    <row r="5682" ht="12.75">
      <c r="I5682" s="256"/>
    </row>
    <row r="5683" ht="12.75">
      <c r="I5683" s="256"/>
    </row>
    <row r="5684" ht="12.75">
      <c r="I5684" s="256"/>
    </row>
    <row r="5685" ht="12.75">
      <c r="I5685" s="256"/>
    </row>
    <row r="5686" ht="12.75">
      <c r="I5686" s="256"/>
    </row>
    <row r="5687" ht="12.75">
      <c r="I5687" s="256"/>
    </row>
    <row r="5688" ht="12.75">
      <c r="I5688" s="256"/>
    </row>
    <row r="5689" ht="12.75">
      <c r="I5689" s="256"/>
    </row>
    <row r="5690" ht="12.75">
      <c r="I5690" s="256"/>
    </row>
    <row r="5691" ht="12.75">
      <c r="I5691" s="256"/>
    </row>
    <row r="5692" ht="12.75">
      <c r="I5692" s="256"/>
    </row>
    <row r="5693" ht="12.75">
      <c r="I5693" s="256"/>
    </row>
    <row r="5694" ht="12.75">
      <c r="I5694" s="256"/>
    </row>
    <row r="5695" ht="12.75">
      <c r="I5695" s="256"/>
    </row>
    <row r="5696" ht="12.75">
      <c r="I5696" s="256"/>
    </row>
    <row r="5697" ht="12.75">
      <c r="I5697" s="256"/>
    </row>
    <row r="5698" ht="12.75">
      <c r="I5698" s="256"/>
    </row>
    <row r="5699" ht="12.75">
      <c r="I5699" s="256"/>
    </row>
    <row r="5700" ht="12.75">
      <c r="I5700" s="256"/>
    </row>
    <row r="5701" ht="12.75">
      <c r="I5701" s="256"/>
    </row>
    <row r="5702" ht="12.75">
      <c r="I5702" s="256"/>
    </row>
    <row r="5703" ht="12.75">
      <c r="I5703" s="256"/>
    </row>
    <row r="5704" ht="12.75">
      <c r="I5704" s="256"/>
    </row>
    <row r="5705" ht="12.75">
      <c r="I5705" s="256"/>
    </row>
    <row r="5706" ht="12.75">
      <c r="I5706" s="256"/>
    </row>
    <row r="5707" ht="12.75">
      <c r="I5707" s="256"/>
    </row>
    <row r="5708" ht="12.75">
      <c r="I5708" s="256"/>
    </row>
    <row r="5709" ht="12.75">
      <c r="I5709" s="256"/>
    </row>
    <row r="5710" ht="12.75">
      <c r="I5710" s="256"/>
    </row>
    <row r="5711" ht="12.75">
      <c r="I5711" s="256"/>
    </row>
    <row r="5712" ht="12.75">
      <c r="I5712" s="256"/>
    </row>
    <row r="5713" ht="12.75">
      <c r="I5713" s="256"/>
    </row>
    <row r="5714" ht="12.75">
      <c r="I5714" s="256"/>
    </row>
    <row r="5715" ht="12.75">
      <c r="I5715" s="256"/>
    </row>
    <row r="5716" ht="12.75">
      <c r="I5716" s="256"/>
    </row>
    <row r="5717" ht="12.75">
      <c r="I5717" s="256"/>
    </row>
    <row r="5718" ht="12.75">
      <c r="I5718" s="256"/>
    </row>
    <row r="5719" ht="12.75">
      <c r="I5719" s="256"/>
    </row>
    <row r="5720" ht="12.75">
      <c r="I5720" s="256"/>
    </row>
    <row r="5721" ht="12.75">
      <c r="I5721" s="256"/>
    </row>
    <row r="5722" ht="12.75">
      <c r="I5722" s="256"/>
    </row>
    <row r="5723" ht="12.75">
      <c r="I5723" s="256"/>
    </row>
    <row r="5724" ht="12.75">
      <c r="I5724" s="256"/>
    </row>
    <row r="5725" ht="12.75">
      <c r="I5725" s="256"/>
    </row>
    <row r="5726" ht="12.75">
      <c r="I5726" s="256"/>
    </row>
    <row r="5727" ht="12.75">
      <c r="I5727" s="256"/>
    </row>
    <row r="5728" ht="12.75">
      <c r="I5728" s="256"/>
    </row>
    <row r="5729" ht="12.75">
      <c r="I5729" s="256"/>
    </row>
    <row r="5730" ht="12.75">
      <c r="I5730" s="256"/>
    </row>
    <row r="5731" ht="12.75">
      <c r="I5731" s="256"/>
    </row>
    <row r="5732" ht="12.75">
      <c r="I5732" s="256"/>
    </row>
    <row r="5733" ht="12.75">
      <c r="I5733" s="256"/>
    </row>
    <row r="5734" ht="12.75">
      <c r="I5734" s="256"/>
    </row>
    <row r="5735" ht="12.75">
      <c r="I5735" s="256"/>
    </row>
    <row r="5736" ht="12.75">
      <c r="I5736" s="256"/>
    </row>
    <row r="5737" ht="12.75">
      <c r="I5737" s="256"/>
    </row>
    <row r="5738" ht="12.75">
      <c r="I5738" s="256"/>
    </row>
    <row r="5739" ht="12.75">
      <c r="I5739" s="256"/>
    </row>
    <row r="5740" ht="12.75">
      <c r="I5740" s="256"/>
    </row>
    <row r="5741" ht="12.75">
      <c r="I5741" s="256"/>
    </row>
    <row r="5742" ht="12.75">
      <c r="I5742" s="256"/>
    </row>
    <row r="5743" ht="12.75">
      <c r="I5743" s="256"/>
    </row>
    <row r="5744" ht="12.75">
      <c r="I5744" s="256"/>
    </row>
    <row r="5745" ht="12.75">
      <c r="I5745" s="256"/>
    </row>
    <row r="5746" ht="12.75">
      <c r="I5746" s="256"/>
    </row>
    <row r="5747" ht="12.75">
      <c r="I5747" s="256"/>
    </row>
    <row r="5748" ht="12.75">
      <c r="I5748" s="256"/>
    </row>
    <row r="5749" ht="12.75">
      <c r="I5749" s="256"/>
    </row>
    <row r="5750" ht="12.75">
      <c r="I5750" s="256"/>
    </row>
    <row r="5751" ht="12.75">
      <c r="I5751" s="256"/>
    </row>
    <row r="5752" ht="12.75">
      <c r="I5752" s="256"/>
    </row>
    <row r="5753" ht="12.75">
      <c r="I5753" s="256"/>
    </row>
    <row r="5754" ht="12.75">
      <c r="I5754" s="256"/>
    </row>
    <row r="5755" ht="12.75">
      <c r="I5755" s="256"/>
    </row>
    <row r="5756" ht="12.75">
      <c r="I5756" s="256"/>
    </row>
    <row r="5757" ht="12.75">
      <c r="I5757" s="256"/>
    </row>
    <row r="5758" ht="12.75">
      <c r="I5758" s="256"/>
    </row>
    <row r="5759" ht="12.75">
      <c r="I5759" s="256"/>
    </row>
    <row r="5760" ht="12.75">
      <c r="I5760" s="256"/>
    </row>
    <row r="5761" ht="12.75">
      <c r="I5761" s="256"/>
    </row>
    <row r="5762" ht="12.75">
      <c r="I5762" s="256"/>
    </row>
    <row r="5763" ht="12.75">
      <c r="I5763" s="256"/>
    </row>
    <row r="5764" ht="12.75">
      <c r="I5764" s="256"/>
    </row>
    <row r="5765" ht="12.75">
      <c r="I5765" s="256"/>
    </row>
    <row r="5766" ht="12.75">
      <c r="I5766" s="256"/>
    </row>
    <row r="5767" ht="12.75">
      <c r="I5767" s="256"/>
    </row>
    <row r="5768" ht="12.75">
      <c r="I5768" s="256"/>
    </row>
    <row r="5769" ht="12.75">
      <c r="I5769" s="256"/>
    </row>
    <row r="5770" ht="12.75">
      <c r="I5770" s="256"/>
    </row>
    <row r="5771" ht="12.75">
      <c r="I5771" s="256"/>
    </row>
    <row r="5772" ht="12.75">
      <c r="I5772" s="256"/>
    </row>
    <row r="5773" ht="12.75">
      <c r="I5773" s="256"/>
    </row>
    <row r="5774" ht="12.75">
      <c r="I5774" s="256"/>
    </row>
    <row r="5775" ht="12.75">
      <c r="I5775" s="256"/>
    </row>
    <row r="5776" ht="12.75">
      <c r="I5776" s="256"/>
    </row>
    <row r="5777" ht="12.75">
      <c r="I5777" s="256"/>
    </row>
    <row r="5778" ht="12.75">
      <c r="I5778" s="256"/>
    </row>
    <row r="5779" ht="12.75">
      <c r="I5779" s="256"/>
    </row>
    <row r="5780" ht="12.75">
      <c r="I5780" s="256"/>
    </row>
    <row r="5781" ht="12.75">
      <c r="I5781" s="256"/>
    </row>
    <row r="5782" ht="12.75">
      <c r="I5782" s="256"/>
    </row>
    <row r="5783" ht="12.75">
      <c r="I5783" s="256"/>
    </row>
    <row r="5784" ht="12.75">
      <c r="I5784" s="256"/>
    </row>
    <row r="5785" ht="12.75">
      <c r="I5785" s="256"/>
    </row>
    <row r="5786" ht="12.75">
      <c r="I5786" s="256"/>
    </row>
    <row r="5787" ht="12.75">
      <c r="I5787" s="256"/>
    </row>
    <row r="5788" ht="12.75">
      <c r="I5788" s="256"/>
    </row>
    <row r="5789" ht="12.75">
      <c r="I5789" s="256"/>
    </row>
    <row r="5790" ht="12.75">
      <c r="I5790" s="256"/>
    </row>
    <row r="5791" ht="12.75">
      <c r="I5791" s="256"/>
    </row>
    <row r="5792" ht="12.75">
      <c r="I5792" s="256"/>
    </row>
    <row r="5793" ht="12.75">
      <c r="I5793" s="256"/>
    </row>
    <row r="5794" ht="12.75">
      <c r="I5794" s="256"/>
    </row>
    <row r="5795" ht="12.75">
      <c r="I5795" s="256"/>
    </row>
    <row r="5796" ht="12.75">
      <c r="I5796" s="256"/>
    </row>
    <row r="5797" ht="12.75">
      <c r="I5797" s="256"/>
    </row>
    <row r="5798" ht="12.75">
      <c r="I5798" s="256"/>
    </row>
    <row r="5799" ht="12.75">
      <c r="I5799" s="256"/>
    </row>
    <row r="5800" ht="12.75">
      <c r="I5800" s="256"/>
    </row>
    <row r="5801" ht="12.75">
      <c r="I5801" s="256"/>
    </row>
    <row r="5802" ht="12.75">
      <c r="I5802" s="256"/>
    </row>
    <row r="5803" ht="12.75">
      <c r="I5803" s="256"/>
    </row>
    <row r="5804" ht="12.75">
      <c r="I5804" s="256"/>
    </row>
    <row r="5805" ht="12.75">
      <c r="I5805" s="256"/>
    </row>
    <row r="5806" ht="12.75">
      <c r="I5806" s="256"/>
    </row>
    <row r="5807" ht="12.75">
      <c r="I5807" s="256"/>
    </row>
    <row r="5808" ht="12.75">
      <c r="I5808" s="256"/>
    </row>
    <row r="5809" ht="12.75">
      <c r="I5809" s="256"/>
    </row>
    <row r="5810" ht="12.75">
      <c r="I5810" s="256"/>
    </row>
    <row r="5811" ht="12.75">
      <c r="I5811" s="256"/>
    </row>
    <row r="5812" ht="12.75">
      <c r="I5812" s="256"/>
    </row>
    <row r="5813" ht="12.75">
      <c r="I5813" s="256"/>
    </row>
    <row r="5814" ht="12.75">
      <c r="I5814" s="256"/>
    </row>
    <row r="5815" ht="12.75">
      <c r="I5815" s="256"/>
    </row>
    <row r="5816" ht="12.75">
      <c r="I5816" s="256"/>
    </row>
    <row r="5817" ht="12.75">
      <c r="I5817" s="256"/>
    </row>
    <row r="5818" ht="12.75">
      <c r="I5818" s="256"/>
    </row>
    <row r="5819" ht="12.75">
      <c r="I5819" s="256"/>
    </row>
    <row r="5820" ht="12.75">
      <c r="I5820" s="256"/>
    </row>
    <row r="5821" ht="12.75">
      <c r="I5821" s="256"/>
    </row>
    <row r="5822" ht="12.75">
      <c r="I5822" s="256"/>
    </row>
    <row r="5823" ht="12.75">
      <c r="I5823" s="256"/>
    </row>
    <row r="5824" ht="12.75">
      <c r="I5824" s="256"/>
    </row>
    <row r="5825" ht="12.75">
      <c r="I5825" s="256"/>
    </row>
    <row r="5826" ht="12.75">
      <c r="I5826" s="256"/>
    </row>
    <row r="5827" ht="12.75">
      <c r="I5827" s="256"/>
    </row>
    <row r="5828" ht="12.75">
      <c r="I5828" s="256"/>
    </row>
    <row r="5829" ht="12.75">
      <c r="I5829" s="256"/>
    </row>
    <row r="5830" ht="12.75">
      <c r="I5830" s="256"/>
    </row>
    <row r="5831" ht="12.75">
      <c r="I5831" s="256"/>
    </row>
    <row r="5832" ht="12.75">
      <c r="I5832" s="256"/>
    </row>
    <row r="5833" ht="12.75">
      <c r="I5833" s="256"/>
    </row>
    <row r="5834" ht="12.75">
      <c r="I5834" s="256"/>
    </row>
    <row r="5835" ht="12.75">
      <c r="I5835" s="256"/>
    </row>
    <row r="5836" ht="12.75">
      <c r="I5836" s="256"/>
    </row>
    <row r="5837" ht="12.75">
      <c r="I5837" s="256"/>
    </row>
    <row r="5838" ht="12.75">
      <c r="I5838" s="256"/>
    </row>
    <row r="5839" ht="12.75">
      <c r="I5839" s="256"/>
    </row>
    <row r="5840" ht="12.75">
      <c r="I5840" s="256"/>
    </row>
    <row r="5841" ht="12.75">
      <c r="I5841" s="256"/>
    </row>
    <row r="5842" ht="12.75">
      <c r="I5842" s="256"/>
    </row>
    <row r="5843" ht="12.75">
      <c r="I5843" s="256"/>
    </row>
    <row r="5844" ht="12.75">
      <c r="I5844" s="256"/>
    </row>
    <row r="5845" ht="12.75">
      <c r="I5845" s="256"/>
    </row>
    <row r="5846" ht="12.75">
      <c r="I5846" s="256"/>
    </row>
    <row r="5847" ht="12.75">
      <c r="I5847" s="256"/>
    </row>
    <row r="5848" ht="12.75">
      <c r="I5848" s="256"/>
    </row>
    <row r="5849" ht="12.75">
      <c r="I5849" s="256"/>
    </row>
    <row r="5850" ht="12.75">
      <c r="I5850" s="256"/>
    </row>
    <row r="5851" ht="12.75">
      <c r="I5851" s="256"/>
    </row>
    <row r="5852" ht="12.75">
      <c r="I5852" s="256"/>
    </row>
    <row r="5853" ht="12.75">
      <c r="I5853" s="256"/>
    </row>
    <row r="5854" ht="12.75">
      <c r="I5854" s="256"/>
    </row>
    <row r="5855" ht="12.75">
      <c r="I5855" s="256"/>
    </row>
    <row r="5856" ht="12.75">
      <c r="I5856" s="256"/>
    </row>
    <row r="5857" ht="12.75">
      <c r="I5857" s="256"/>
    </row>
    <row r="5858" ht="12.75">
      <c r="I5858" s="256"/>
    </row>
    <row r="5859" ht="12.75">
      <c r="I5859" s="256"/>
    </row>
    <row r="5860" ht="12.75">
      <c r="I5860" s="256"/>
    </row>
    <row r="5861" ht="12.75">
      <c r="I5861" s="256"/>
    </row>
    <row r="5862" ht="12.75">
      <c r="I5862" s="256"/>
    </row>
    <row r="5863" ht="12.75">
      <c r="I5863" s="256"/>
    </row>
    <row r="5864" ht="12.75">
      <c r="I5864" s="256"/>
    </row>
    <row r="5865" ht="12.75">
      <c r="I5865" s="256"/>
    </row>
    <row r="5866" ht="12.75">
      <c r="I5866" s="256"/>
    </row>
    <row r="5867" ht="12.75">
      <c r="I5867" s="256"/>
    </row>
    <row r="5868" ht="12.75">
      <c r="I5868" s="256"/>
    </row>
    <row r="5869" ht="12.75">
      <c r="I5869" s="256"/>
    </row>
    <row r="5870" ht="12.75">
      <c r="I5870" s="256"/>
    </row>
    <row r="5871" ht="12.75">
      <c r="I5871" s="256"/>
    </row>
    <row r="5872" ht="12.75">
      <c r="I5872" s="256"/>
    </row>
    <row r="5873" ht="12.75">
      <c r="I5873" s="256"/>
    </row>
    <row r="5874" ht="12.75">
      <c r="I5874" s="256"/>
    </row>
    <row r="5875" ht="12.75">
      <c r="I5875" s="256"/>
    </row>
    <row r="5876" ht="12.75">
      <c r="I5876" s="256"/>
    </row>
    <row r="5877" ht="12.75">
      <c r="I5877" s="256"/>
    </row>
    <row r="5878" ht="12.75">
      <c r="I5878" s="256"/>
    </row>
    <row r="5879" ht="12.75">
      <c r="I5879" s="256"/>
    </row>
    <row r="5880" ht="12.75">
      <c r="I5880" s="256"/>
    </row>
    <row r="5881" ht="12.75">
      <c r="I5881" s="256"/>
    </row>
    <row r="5882" ht="12.75">
      <c r="I5882" s="256"/>
    </row>
    <row r="5883" ht="12.75">
      <c r="I5883" s="256"/>
    </row>
    <row r="5884" ht="12.75">
      <c r="I5884" s="256"/>
    </row>
    <row r="5885" ht="12.75">
      <c r="I5885" s="256"/>
    </row>
    <row r="5886" ht="12.75">
      <c r="I5886" s="256"/>
    </row>
    <row r="5887" ht="12.75">
      <c r="I5887" s="256"/>
    </row>
    <row r="5888" ht="12.75">
      <c r="I5888" s="256"/>
    </row>
    <row r="5889" ht="12.75">
      <c r="I5889" s="256"/>
    </row>
    <row r="5890" ht="12.75">
      <c r="I5890" s="256"/>
    </row>
    <row r="5891" ht="12.75">
      <c r="I5891" s="256"/>
    </row>
    <row r="5892" ht="12.75">
      <c r="I5892" s="256"/>
    </row>
    <row r="5893" ht="12.75">
      <c r="I5893" s="256"/>
    </row>
    <row r="5894" ht="12.75">
      <c r="I5894" s="256"/>
    </row>
    <row r="5895" ht="12.75">
      <c r="I5895" s="256"/>
    </row>
    <row r="5896" ht="12.75">
      <c r="I5896" s="256"/>
    </row>
    <row r="5897" ht="12.75">
      <c r="I5897" s="256"/>
    </row>
    <row r="5898" ht="12.75">
      <c r="I5898" s="256"/>
    </row>
    <row r="5899" ht="12.75">
      <c r="I5899" s="256"/>
    </row>
    <row r="5900" ht="12.75">
      <c r="I5900" s="256"/>
    </row>
    <row r="5901" ht="12.75">
      <c r="I5901" s="256"/>
    </row>
    <row r="5902" ht="12.75">
      <c r="I5902" s="256"/>
    </row>
    <row r="5903" ht="12.75">
      <c r="I5903" s="256"/>
    </row>
    <row r="5904" ht="12.75">
      <c r="I5904" s="256"/>
    </row>
    <row r="5905" ht="12.75">
      <c r="I5905" s="256"/>
    </row>
    <row r="5906" ht="12.75">
      <c r="I5906" s="256"/>
    </row>
    <row r="5907" ht="12.75">
      <c r="I5907" s="256"/>
    </row>
    <row r="5908" ht="12.75">
      <c r="I5908" s="256"/>
    </row>
    <row r="5909" ht="12.75">
      <c r="I5909" s="256"/>
    </row>
    <row r="5910" ht="12.75">
      <c r="I5910" s="256"/>
    </row>
    <row r="5911" ht="12.75">
      <c r="I5911" s="256"/>
    </row>
    <row r="5912" ht="12.75">
      <c r="I5912" s="256"/>
    </row>
    <row r="5913" ht="12.75">
      <c r="I5913" s="256"/>
    </row>
    <row r="5914" ht="12.75">
      <c r="I5914" s="256"/>
    </row>
    <row r="5915" ht="12.75">
      <c r="I5915" s="256"/>
    </row>
    <row r="5916" ht="12.75">
      <c r="I5916" s="256"/>
    </row>
    <row r="5917" ht="12.75">
      <c r="I5917" s="256"/>
    </row>
    <row r="5918" ht="12.75">
      <c r="I5918" s="256"/>
    </row>
    <row r="5919" ht="12.75">
      <c r="I5919" s="256"/>
    </row>
    <row r="5920" ht="12.75">
      <c r="I5920" s="256"/>
    </row>
    <row r="5921" ht="12.75">
      <c r="I5921" s="256"/>
    </row>
    <row r="5922" ht="12.75">
      <c r="I5922" s="256"/>
    </row>
    <row r="5923" ht="12.75">
      <c r="I5923" s="256"/>
    </row>
    <row r="5924" ht="12.75">
      <c r="I5924" s="256"/>
    </row>
    <row r="5925" ht="12.75">
      <c r="I5925" s="256"/>
    </row>
    <row r="5926" ht="12.75">
      <c r="I5926" s="256"/>
    </row>
    <row r="5927" ht="12.75">
      <c r="I5927" s="256"/>
    </row>
    <row r="5928" ht="12.75">
      <c r="I5928" s="256"/>
    </row>
    <row r="5929" ht="12.75">
      <c r="I5929" s="256"/>
    </row>
    <row r="5930" ht="12.75">
      <c r="I5930" s="256"/>
    </row>
    <row r="5931" ht="12.75">
      <c r="I5931" s="256"/>
    </row>
    <row r="5932" ht="12.75">
      <c r="I5932" s="256"/>
    </row>
    <row r="5933" ht="12.75">
      <c r="I5933" s="256"/>
    </row>
    <row r="5934" ht="12.75">
      <c r="I5934" s="256"/>
    </row>
    <row r="5935" ht="12.75">
      <c r="I5935" s="256"/>
    </row>
    <row r="5936" ht="12.75">
      <c r="I5936" s="256"/>
    </row>
    <row r="5937" ht="12.75">
      <c r="I5937" s="256"/>
    </row>
    <row r="5938" ht="12.75">
      <c r="I5938" s="256"/>
    </row>
    <row r="5939" ht="12.75">
      <c r="I5939" s="256"/>
    </row>
    <row r="5940" ht="12.75">
      <c r="I5940" s="256"/>
    </row>
    <row r="5941" ht="12.75">
      <c r="I5941" s="256"/>
    </row>
    <row r="5942" ht="12.75">
      <c r="I5942" s="256"/>
    </row>
    <row r="5943" ht="12.75">
      <c r="I5943" s="256"/>
    </row>
    <row r="5944" ht="12.75">
      <c r="I5944" s="256"/>
    </row>
    <row r="5945" ht="12.75">
      <c r="I5945" s="256"/>
    </row>
    <row r="5946" ht="12.75">
      <c r="I5946" s="256"/>
    </row>
    <row r="5947" ht="12.75">
      <c r="I5947" s="256"/>
    </row>
    <row r="5948" ht="12.75">
      <c r="I5948" s="256"/>
    </row>
    <row r="5949" ht="12.75">
      <c r="I5949" s="256"/>
    </row>
    <row r="5950" ht="12.75">
      <c r="I5950" s="256"/>
    </row>
    <row r="5951" ht="12.75">
      <c r="I5951" s="256"/>
    </row>
    <row r="5952" ht="12.75">
      <c r="I5952" s="256"/>
    </row>
    <row r="5953" ht="12.75">
      <c r="I5953" s="256"/>
    </row>
    <row r="5954" ht="12.75">
      <c r="I5954" s="256"/>
    </row>
    <row r="5955" ht="12.75">
      <c r="I5955" s="256"/>
    </row>
    <row r="5956" ht="12.75">
      <c r="I5956" s="256"/>
    </row>
    <row r="5957" ht="12.75">
      <c r="I5957" s="256"/>
    </row>
    <row r="5958" ht="12.75">
      <c r="I5958" s="256"/>
    </row>
    <row r="5959" ht="12.75">
      <c r="I5959" s="256"/>
    </row>
    <row r="5960" ht="12.75">
      <c r="I5960" s="256"/>
    </row>
    <row r="5961" ht="12.75">
      <c r="I5961" s="256"/>
    </row>
    <row r="5962" ht="12.75">
      <c r="I5962" s="256"/>
    </row>
    <row r="5963" ht="12.75">
      <c r="I5963" s="256"/>
    </row>
    <row r="5964" ht="12.75">
      <c r="I5964" s="256"/>
    </row>
    <row r="5965" ht="12.75">
      <c r="I5965" s="256"/>
    </row>
    <row r="5966" ht="12.75">
      <c r="I5966" s="256"/>
    </row>
    <row r="5967" ht="12.75">
      <c r="I5967" s="256"/>
    </row>
    <row r="5968" ht="12.75">
      <c r="I5968" s="256"/>
    </row>
    <row r="5969" ht="12.75">
      <c r="I5969" s="256"/>
    </row>
    <row r="5970" ht="12.75">
      <c r="I5970" s="256"/>
    </row>
    <row r="5971" ht="12.75">
      <c r="I5971" s="256"/>
    </row>
    <row r="5972" ht="12.75">
      <c r="I5972" s="256"/>
    </row>
  </sheetData>
  <printOptions/>
  <pageMargins left="0.75" right="0.75" top="1" bottom="1" header="0.5" footer="0.5"/>
  <pageSetup fitToHeight="0" fitToWidth="1" horizontalDpi="600" verticalDpi="600" orientation="portrait" paperSize="9" scale="67" r:id="rId2"/>
  <rowBreaks count="6" manualBreakCount="6">
    <brk id="68" max="255" man="1"/>
    <brk id="117" max="255" man="1"/>
    <brk id="175" max="255" man="1"/>
    <brk id="238" max="255" man="1"/>
    <brk id="284" max="255" man="1"/>
    <brk id="351" max="255" man="1"/>
  </rowBreaks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I57" sqref="I57"/>
    </sheetView>
  </sheetViews>
  <sheetFormatPr defaultColWidth="11.421875" defaultRowHeight="12.75"/>
  <sheetData/>
  <printOptions/>
  <pageMargins left="0.75" right="0.75" top="1" bottom="1" header="0.5" footer="0.5"/>
  <pageSetup fitToHeight="1" fitToWidth="1" horizontalDpi="600" verticalDpi="600" orientation="portrait" paperSize="9" scale="84" r:id="rId3"/>
  <legacyDrawing r:id="rId2"/>
  <oleObjects>
    <oleObject progId="Word.Document.8" shapeId="12615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beatere</cp:lastModifiedBy>
  <cp:lastPrinted>2007-02-08T10:56:29Z</cp:lastPrinted>
  <dcterms:created xsi:type="dcterms:W3CDTF">1998-10-23T08:49:15Z</dcterms:created>
  <dcterms:modified xsi:type="dcterms:W3CDTF">2007-02-08T11:20:33Z</dcterms:modified>
  <cp:category/>
  <cp:version/>
  <cp:contentType/>
  <cp:contentStatus/>
</cp:coreProperties>
</file>