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<sst xmlns="http://schemas.openxmlformats.org/spreadsheetml/2006/main" count="864" uniqueCount="337">
  <si>
    <t>2008/09</t>
  </si>
  <si>
    <t>ramme</t>
  </si>
  <si>
    <t xml:space="preserve">Til fordeling under opptaket, bachelorprogram realfag </t>
  </si>
  <si>
    <t xml:space="preserve">Til fordeling under opptaket, masterprogram realfag </t>
  </si>
  <si>
    <t xml:space="preserve">Til fordeling under opptaket, internasjonale masterprog </t>
  </si>
  <si>
    <t>M-i</t>
  </si>
  <si>
    <t xml:space="preserve">Til fordeling under opptaket, teknologi/sivilingeniør  </t>
  </si>
  <si>
    <t xml:space="preserve">Til fordeling under opptaket, alle studieprogram </t>
  </si>
  <si>
    <t>sum ufordelte plasser</t>
  </si>
  <si>
    <t xml:space="preserve">Fakultet for arkitektur og bildekunst </t>
  </si>
  <si>
    <t>b</t>
  </si>
  <si>
    <t xml:space="preserve">Bildekunst, bachelorgrad  </t>
  </si>
  <si>
    <t>P3</t>
  </si>
  <si>
    <t xml:space="preserve">Bildekunst, mastergrad </t>
  </si>
  <si>
    <t>P2</t>
  </si>
  <si>
    <t>a</t>
  </si>
  <si>
    <t xml:space="preserve">Eiendomsutvikling og forvaltning </t>
  </si>
  <si>
    <t>Fysisk planlegging</t>
  </si>
  <si>
    <t>Erfaringsbasert program i eiendomsutvikling, 90 stp</t>
  </si>
  <si>
    <t xml:space="preserve">Masterprogram i arkitektur </t>
  </si>
  <si>
    <t>P5</t>
  </si>
  <si>
    <t>Til fordeling under opptaket, AB</t>
  </si>
  <si>
    <t xml:space="preserve">Det historisk-filosofiske fakultet </t>
  </si>
  <si>
    <t>x</t>
  </si>
  <si>
    <t>h</t>
  </si>
  <si>
    <t>Allmenn litteraturvitenskap</t>
  </si>
  <si>
    <t>Antikkens kultur</t>
  </si>
  <si>
    <t>Arkeologi</t>
  </si>
  <si>
    <t>Drama og teater</t>
  </si>
  <si>
    <t>Engelsk</t>
  </si>
  <si>
    <t>Europakunnskap med engelsk</t>
  </si>
  <si>
    <t>Europakunnskap med fransk</t>
  </si>
  <si>
    <t>Europakunnskap med tysk</t>
  </si>
  <si>
    <t>Filmvitenskap</t>
  </si>
  <si>
    <t>Filosofi</t>
  </si>
  <si>
    <t>Fonetikk</t>
  </si>
  <si>
    <t>Fransk</t>
  </si>
  <si>
    <t>Historie</t>
  </si>
  <si>
    <t>Kulturminneforvaltning</t>
  </si>
  <si>
    <t>Kunsthistorie</t>
  </si>
  <si>
    <t>Lingvistikk</t>
  </si>
  <si>
    <t>Medievitenskap</t>
  </si>
  <si>
    <t>Middelalderkunnskap</t>
  </si>
  <si>
    <t>Musikkteknologi</t>
  </si>
  <si>
    <t>Musikkvitenskap</t>
  </si>
  <si>
    <t>Nordisk</t>
  </si>
  <si>
    <t>Religionsvitenskap</t>
  </si>
  <si>
    <t>Språklig kommunikasjon</t>
  </si>
  <si>
    <t>Tysk</t>
  </si>
  <si>
    <t>emnestudier i humaniora</t>
  </si>
  <si>
    <t>E</t>
  </si>
  <si>
    <t xml:space="preserve">Utøvende musikk, mastergrad </t>
  </si>
  <si>
    <t>Arkeologi, begge studiertn.</t>
  </si>
  <si>
    <t>Dansevitenskap</t>
  </si>
  <si>
    <t>Drama, teater</t>
  </si>
  <si>
    <t>Kunstkritikk og kulturformidling</t>
  </si>
  <si>
    <t>Medieproduksjon</t>
  </si>
  <si>
    <t>Medievitenskap (visuell kommunikasjon 09: visuell kultur)</t>
  </si>
  <si>
    <t xml:space="preserve">Musikkteknologi </t>
  </si>
  <si>
    <t>Nordisk språk og litteratur</t>
  </si>
  <si>
    <t>Maritime Archaeology *</t>
  </si>
  <si>
    <t>Linguistics *</t>
  </si>
  <si>
    <t xml:space="preserve">Globalization, samlet * </t>
  </si>
  <si>
    <t xml:space="preserve">Årsstudium i kunsthistorie </t>
  </si>
  <si>
    <t>Å</t>
  </si>
  <si>
    <t xml:space="preserve">Årsstudium i filosofi </t>
  </si>
  <si>
    <t>Årsstudium i historie</t>
  </si>
  <si>
    <t>Årsstudium i engelsk</t>
  </si>
  <si>
    <t xml:space="preserve">Årsstudium i KRL </t>
  </si>
  <si>
    <t xml:space="preserve">Årsstudium i religionsvitenskap </t>
  </si>
  <si>
    <t xml:space="preserve">Årsstudium i allmenn litteraturvitenskap </t>
  </si>
  <si>
    <t xml:space="preserve">Årsstudium i fransk </t>
  </si>
  <si>
    <t xml:space="preserve">Årsstudium i nordisk </t>
  </si>
  <si>
    <t xml:space="preserve">Årsstudium i spansk </t>
  </si>
  <si>
    <t xml:space="preserve">Årsstudium i tysk </t>
  </si>
  <si>
    <t xml:space="preserve">Årsstudium i latin </t>
  </si>
  <si>
    <t xml:space="preserve">Fakultet for informasjonsteknologi, matematikk og elektroteknikk </t>
  </si>
  <si>
    <t>r</t>
  </si>
  <si>
    <t xml:space="preserve">Informatikk </t>
  </si>
  <si>
    <t>Matematiske fag</t>
  </si>
  <si>
    <t>emnestudier i realfag (08: IME 20 + NT 20)</t>
  </si>
  <si>
    <t xml:space="preserve">Matematikk </t>
  </si>
  <si>
    <t xml:space="preserve">Statistikk </t>
  </si>
  <si>
    <t xml:space="preserve">Informatikk – informasjonsforvaltning </t>
  </si>
  <si>
    <t xml:space="preserve">Informatikk – komplekse datasystemer </t>
  </si>
  <si>
    <t xml:space="preserve">Informatikk – kunstig intelligens og læring </t>
  </si>
  <si>
    <t xml:space="preserve">Informatikk – systemarbeid og MMI </t>
  </si>
  <si>
    <t>Informatikk – spillteknologi</t>
  </si>
  <si>
    <t>t</t>
  </si>
  <si>
    <t xml:space="preserve">Information Systems </t>
  </si>
  <si>
    <t xml:space="preserve">Mathematics </t>
  </si>
  <si>
    <t>Electric Power Engineering *</t>
  </si>
  <si>
    <t xml:space="preserve">Telematics, Communication Networks and Networked Services *                   </t>
  </si>
  <si>
    <t>Datateknikk (08: 5- + 2-årig)</t>
  </si>
  <si>
    <t>Elektronikk (08: 5- + 2-årig)</t>
  </si>
  <si>
    <t>Energi og miljø (bare 5-årig)</t>
  </si>
  <si>
    <t>Kommunikasjonsteknologi (08: 5- + 2-årig)</t>
  </si>
  <si>
    <t>Teknisk kybernetikk (08: 5- + 2-årig)</t>
  </si>
  <si>
    <t xml:space="preserve">Datateknikk </t>
  </si>
  <si>
    <t xml:space="preserve">Elektronikk </t>
  </si>
  <si>
    <t xml:space="preserve">Teknisk kybernetikk </t>
  </si>
  <si>
    <t xml:space="preserve">Årsstudium i matematikk/statistikk </t>
  </si>
  <si>
    <t xml:space="preserve">Årsstudium i informatikk </t>
  </si>
  <si>
    <t xml:space="preserve">Det medisinske fakultet </t>
  </si>
  <si>
    <t>M</t>
  </si>
  <si>
    <t>m</t>
  </si>
  <si>
    <t>Molecular Medicine *</t>
  </si>
  <si>
    <t>Exercise Physiology and Sport Science *</t>
  </si>
  <si>
    <t>Klinisk helsevitenskap</t>
  </si>
  <si>
    <t xml:space="preserve">Profesjonsstudiet i medisin (cand.med.) </t>
  </si>
  <si>
    <t>P6</t>
  </si>
  <si>
    <t>Til fordeling under opptaket, DMF</t>
  </si>
  <si>
    <t xml:space="preserve">Fakultet for naturvitenskap og teknologi </t>
  </si>
  <si>
    <t xml:space="preserve">Biologi </t>
  </si>
  <si>
    <t xml:space="preserve">Fysikk </t>
  </si>
  <si>
    <t xml:space="preserve">Kjemi </t>
  </si>
  <si>
    <t xml:space="preserve">Bioteknologi </t>
  </si>
  <si>
    <t xml:space="preserve">Cellebiologi for medisinsk-teknisk personell </t>
  </si>
  <si>
    <t xml:space="preserve">Marine ressurser/akvakultur  </t>
  </si>
  <si>
    <t>Kjemididaktikk, kjemiformidling</t>
  </si>
  <si>
    <t>Condensed matter physics *</t>
  </si>
  <si>
    <t>Light metals production *</t>
  </si>
  <si>
    <t>Natural Resources Management *</t>
  </si>
  <si>
    <t>Medical technology *</t>
  </si>
  <si>
    <t>Chemical Engineering *</t>
  </si>
  <si>
    <t>Silicon and Ferroalloy Production *</t>
  </si>
  <si>
    <t xml:space="preserve">Fysikk og matematikk </t>
  </si>
  <si>
    <t xml:space="preserve">Nanoteknologi </t>
  </si>
  <si>
    <t>Industriell kjemi og bioteknologi (08: 5- + 2-årig)</t>
  </si>
  <si>
    <t>Industriell kjemi og bioteknologi</t>
  </si>
  <si>
    <t>Materialteknologi (08: 5- + 2-årig)</t>
  </si>
  <si>
    <t>Materialteknologi</t>
  </si>
  <si>
    <t>Årsstudium i biologi og kjemi</t>
  </si>
  <si>
    <t xml:space="preserve">Fakultet for samfunnsvitenskap og teknologiledelse </t>
  </si>
  <si>
    <t>s</t>
  </si>
  <si>
    <t xml:space="preserve">Afrikastudier </t>
  </si>
  <si>
    <t>Bevegelses- og idrettsvitenskap</t>
  </si>
  <si>
    <t>Geografi</t>
  </si>
  <si>
    <t>Pedagogikk</t>
  </si>
  <si>
    <t>Politisk økonomi</t>
  </si>
  <si>
    <t>Psykologi</t>
  </si>
  <si>
    <t>Samfunns- og idrettsvitenskap</t>
  </si>
  <si>
    <t>Samfunnsøkonomi</t>
  </si>
  <si>
    <t>Sosialantropologi</t>
  </si>
  <si>
    <t>Sosiologi</t>
  </si>
  <si>
    <t xml:space="preserve">Statsvitenskap </t>
  </si>
  <si>
    <t xml:space="preserve">emnestudier i samfunnsvitenskap </t>
  </si>
  <si>
    <t>Afrikastudier</t>
  </si>
  <si>
    <t>Bevegelsesvitenskap</t>
  </si>
  <si>
    <t>l</t>
  </si>
  <si>
    <t xml:space="preserve">Fagdidaktikk – fremmedspråk </t>
  </si>
  <si>
    <t>Fagdidaktikk – naturfag</t>
  </si>
  <si>
    <t>Fagdidaktikk – samfunnsfag</t>
  </si>
  <si>
    <t>Finansiell økonomi</t>
  </si>
  <si>
    <t>Funksjonshemming og samfunn</t>
  </si>
  <si>
    <t>Helsevitenskap</t>
  </si>
  <si>
    <t>Idrettsvitenskap</t>
  </si>
  <si>
    <t xml:space="preserve">Medier, kommunikasjon og informasjonsteknologi </t>
  </si>
  <si>
    <t>Pedagogikk – førskolepedagogikk</t>
  </si>
  <si>
    <t>Pedagogikk – rådgiving</t>
  </si>
  <si>
    <t>Pedagogikk – skoleutvikling</t>
  </si>
  <si>
    <t>Pedagogikk – spesialpedagogikk</t>
  </si>
  <si>
    <t>Pedagogikk – spesialpedagogikk/samarbeid m høgskoler</t>
  </si>
  <si>
    <t>Psykologi – helse-, organisasjons- og komm.psykologi</t>
  </si>
  <si>
    <t>Psykologi – kognitiv/biologisk psykologi</t>
  </si>
  <si>
    <t>Psykologi – risiko- og miljøpsykologi (08: ord M2)</t>
  </si>
  <si>
    <t>Psykologi – sosial- og samfunnspsykologi</t>
  </si>
  <si>
    <t>Sosialt arbeid</t>
  </si>
  <si>
    <t>Statsvitenskap</t>
  </si>
  <si>
    <t xml:space="preserve">Voksne i læring </t>
  </si>
  <si>
    <t>Childhood Studies *</t>
  </si>
  <si>
    <t>Development Studies (Social change) *</t>
  </si>
  <si>
    <t>Human Development *</t>
  </si>
  <si>
    <t>Project Management *</t>
  </si>
  <si>
    <t>Risk Psychology, Environment and Safety *</t>
  </si>
  <si>
    <t>P1</t>
  </si>
  <si>
    <t>Praktisk-pedagogisk utdanning, deltidsstudiet allmennfag</t>
  </si>
  <si>
    <t>Praktisk-pedagogisk utdanning, deltidsstudiet yrkesfag</t>
  </si>
  <si>
    <t>Praktisk-pedagogisk utdanning, deltidsstudiet - ufordelt</t>
  </si>
  <si>
    <t>NTNUs entreprenørskole (bare 2-årig)</t>
  </si>
  <si>
    <t>2-årig påbygging HMS (bare 2-årig)</t>
  </si>
  <si>
    <t>Industriell økonomi og teknologiledelse (bare 5-årig)</t>
  </si>
  <si>
    <t>Industriell økonomi og teknologiledelse 2-årig</t>
  </si>
  <si>
    <t xml:space="preserve">Samfunnsøkonomi </t>
  </si>
  <si>
    <t xml:space="preserve">5-årig lærerutdanningsprogram, rådgiving </t>
  </si>
  <si>
    <t>5-årig lærerutdanningsprogram, geografi</t>
  </si>
  <si>
    <t>5-årig lærerutdanningsprogram, realfag</t>
  </si>
  <si>
    <t>5-årig lærerutdanningsprogram, språk - samlet</t>
  </si>
  <si>
    <t xml:space="preserve">5-årig lærerutdanning språk, st.retn engelsk </t>
  </si>
  <si>
    <t xml:space="preserve">5-årig lærerutdanning språk, st.retn nordisk </t>
  </si>
  <si>
    <t xml:space="preserve">5-årig lærerutdanning språk, st.retn tysk </t>
  </si>
  <si>
    <t xml:space="preserve">5-årig lærerutdanning språk, st.retn fransk </t>
  </si>
  <si>
    <t xml:space="preserve">5-årig lærerutdanningsprogram, samfunnsfag </t>
  </si>
  <si>
    <t xml:space="preserve">5-årig lærerutdanningsprogram, historie </t>
  </si>
  <si>
    <t>p</t>
  </si>
  <si>
    <t xml:space="preserve">Profesjonsstudiet i psykologi (cand.psychol.) </t>
  </si>
  <si>
    <t xml:space="preserve">Årsstudium i samfunnskunnskap </t>
  </si>
  <si>
    <t>Årsstudium i samfunnsøkonomi</t>
  </si>
  <si>
    <t xml:space="preserve">Årsstudium i geografi </t>
  </si>
  <si>
    <t>Årsstudium i samfunns- og idrettsvitenskap</t>
  </si>
  <si>
    <t xml:space="preserve">Fakultet for ingeniørvitenskap og teknologi </t>
  </si>
  <si>
    <t>Geologi</t>
  </si>
  <si>
    <t xml:space="preserve">Geologi </t>
  </si>
  <si>
    <t>Hydropower Development *</t>
  </si>
  <si>
    <t xml:space="preserve">Petroleum Engineering and Geosciences </t>
  </si>
  <si>
    <t xml:space="preserve">Marine Technology </t>
  </si>
  <si>
    <t xml:space="preserve">Geotechnics and Geohazards </t>
  </si>
  <si>
    <t>Industrial Ecology *</t>
  </si>
  <si>
    <t xml:space="preserve">Reliability, Availability, Maintainability and Safety </t>
  </si>
  <si>
    <t>Innovative Sustainable Energy Engineering *</t>
  </si>
  <si>
    <t>Natural Gas Technology *</t>
  </si>
  <si>
    <t xml:space="preserve">Ingeniørvitenskap og IKT </t>
  </si>
  <si>
    <t>Bygg og miljøteknikk (08 ramme: 5- + 2-årig)</t>
  </si>
  <si>
    <t>Petroleumsfag (08 ramme: 5- + 2-årig)</t>
  </si>
  <si>
    <t xml:space="preserve">Tekniske geofag </t>
  </si>
  <si>
    <t>Marin teknikk (08 ramme: 5- + 2-årig)</t>
  </si>
  <si>
    <t>Produktutvikling og produksjon (08 ramme: 5- + 2-årig)</t>
  </si>
  <si>
    <t>Industriell design (08 ramme: 5- + 2-årig)</t>
  </si>
  <si>
    <t xml:space="preserve">Bygg og miljøteknikk </t>
  </si>
  <si>
    <t>Petroleumsfag</t>
  </si>
  <si>
    <t xml:space="preserve">Marin teknikk </t>
  </si>
  <si>
    <t>Produktutvikling og produksjon</t>
  </si>
  <si>
    <t>Industriell design</t>
  </si>
  <si>
    <t>Undervannsteknologi</t>
  </si>
  <si>
    <t>sum alle fakultet</t>
  </si>
  <si>
    <t xml:space="preserve">* kvote norske/nordiske søkere på internasjonale masterprogram </t>
  </si>
  <si>
    <t>(EM) Erasmus Mundus-program</t>
  </si>
  <si>
    <t>08</t>
  </si>
  <si>
    <t>justert</t>
  </si>
  <si>
    <t>2009/10 ramme</t>
  </si>
  <si>
    <t>fak forsl.</t>
  </si>
  <si>
    <t>Opptaksrammer for studieåret 2009/10, sammenlignet med 2008/09</t>
  </si>
  <si>
    <t>B</t>
  </si>
  <si>
    <t>Utøvende musikk bachelorgrad, med studieretninger</t>
  </si>
  <si>
    <t>Til fordeling under opptaket, samfunnsvitenskap</t>
  </si>
  <si>
    <t>teknologi</t>
  </si>
  <si>
    <t>fak</t>
  </si>
  <si>
    <t>just</t>
  </si>
  <si>
    <t>D</t>
  </si>
  <si>
    <t>F</t>
  </si>
  <si>
    <t>G</t>
  </si>
  <si>
    <t>Kunst, medier og kommunikasjon (V08)</t>
  </si>
  <si>
    <t>Historie, kultur og idefag (V08)</t>
  </si>
  <si>
    <t xml:space="preserve">Til fordeling under opptaket på fakultetet  </t>
  </si>
  <si>
    <t>FUS</t>
  </si>
  <si>
    <t>Til fordeling under opptaket utenom sivilingeniørstudiet</t>
  </si>
  <si>
    <t>Security and Mobil Computing  (EM)</t>
  </si>
  <si>
    <t>Applied Ethics (EM)</t>
  </si>
  <si>
    <t>komm</t>
  </si>
  <si>
    <t>24 H + 24 V</t>
  </si>
  <si>
    <t>28 H + 12 V</t>
  </si>
  <si>
    <t>Environmental Toxicology and Chemistry * (08: ord 2-årig)</t>
  </si>
  <si>
    <t>Marine Coastal Development (i tillegg til plassene på NT) *</t>
  </si>
  <si>
    <t>Marine Coastal Development (i tillegg til plassene på IVT) *</t>
  </si>
  <si>
    <t>Pedagogikk – samlet (oppt V08)</t>
  </si>
  <si>
    <t xml:space="preserve">sum internasjonale masterprogram </t>
  </si>
  <si>
    <t xml:space="preserve">sum 2-årige masterprogram </t>
  </si>
  <si>
    <t xml:space="preserve">sum 3-årige bachelorprogram, enkeltemner, årsstudium </t>
  </si>
  <si>
    <t>Europastudier samlet</t>
  </si>
  <si>
    <t>Årsstudium samlet (opptak V08)</t>
  </si>
  <si>
    <t>Språk og litteratur (opptak V08)</t>
  </si>
  <si>
    <t>sum kategorier</t>
  </si>
  <si>
    <t>sum sivilingeniørstudiet, inkl 300 til fordeling under opptaket</t>
  </si>
  <si>
    <t>min/max 75/125</t>
  </si>
  <si>
    <t>min/max 90/150</t>
  </si>
  <si>
    <t>min/max 24/30</t>
  </si>
  <si>
    <t>min/max 25/45</t>
  </si>
  <si>
    <t>interne søkere +13 pl</t>
  </si>
  <si>
    <t>max 60</t>
  </si>
  <si>
    <t>max 250</t>
  </si>
  <si>
    <t>max 80</t>
  </si>
  <si>
    <t>max 35</t>
  </si>
  <si>
    <t>max 125</t>
  </si>
  <si>
    <t>max 140</t>
  </si>
  <si>
    <t>max 30</t>
  </si>
  <si>
    <t>max 5</t>
  </si>
  <si>
    <t>max 10</t>
  </si>
  <si>
    <t>NYTT PROGRAM</t>
  </si>
  <si>
    <t>Urban Ecological Planning *</t>
  </si>
  <si>
    <t>3-årig faglærerutdanning, heltid – ufordelt (fellesgr m HiST)</t>
  </si>
  <si>
    <t>oppt</t>
  </si>
  <si>
    <t>Informatikk, samlet (V08)</t>
  </si>
  <si>
    <t>emnestudier i realfag (ramme 08: IME 20 + NT 20)</t>
  </si>
  <si>
    <t xml:space="preserve">Miljøtoksikologi og forurensningskjemi </t>
  </si>
  <si>
    <t>opptak H08 og V09</t>
  </si>
  <si>
    <t xml:space="preserve">filmvitenskap </t>
  </si>
  <si>
    <t xml:space="preserve">studier av teknologi, kunnskap og kjønn </t>
  </si>
  <si>
    <t xml:space="preserve">kultur- og kjønnsstudier </t>
  </si>
  <si>
    <t xml:space="preserve">Europastudier med fransk </t>
  </si>
  <si>
    <t xml:space="preserve">Europastudier med spansk </t>
  </si>
  <si>
    <t xml:space="preserve">Europastudier med tysk </t>
  </si>
  <si>
    <t xml:space="preserve">medieproduksjon </t>
  </si>
  <si>
    <t>English Linguistics and Second Language Acquisition *</t>
  </si>
  <si>
    <t xml:space="preserve">sum lærerutdanningene og praktisk-pedagogisk utdanning </t>
  </si>
  <si>
    <t>ikke skilt 2- og 5-årig</t>
  </si>
  <si>
    <t>Introduksjonsstudiet i psykologi</t>
  </si>
  <si>
    <t>Europastudier med fremmedspråk, studieretninger:</t>
  </si>
  <si>
    <t>Europastudier med engelsk</t>
  </si>
  <si>
    <t>Filmvitenskap og medieproduksjon, studieretninger:</t>
  </si>
  <si>
    <t>Tverrfaglige kulturstudier, studieretninger:</t>
  </si>
  <si>
    <t>Biokjemi (opptak H08 og V09)</t>
  </si>
  <si>
    <t>Naturmiljøkjemi og analytisk kjemi (opptak H08 og V09)</t>
  </si>
  <si>
    <t>Organisk kjemi (opptak H08 og V09)</t>
  </si>
  <si>
    <t>Strukturkjemi (opptak H08 og V09)</t>
  </si>
  <si>
    <t>Kjemi, studieretninger (samlet for 09/10):</t>
  </si>
  <si>
    <t>biologi, studieretninger (sum ramme 08: 41):</t>
  </si>
  <si>
    <t xml:space="preserve">sum IME </t>
  </si>
  <si>
    <t xml:space="preserve">sum HF </t>
  </si>
  <si>
    <t>sum AB</t>
  </si>
  <si>
    <t>sum DMF</t>
  </si>
  <si>
    <t xml:space="preserve">sum NT </t>
  </si>
  <si>
    <t xml:space="preserve">sum SVT </t>
  </si>
  <si>
    <t xml:space="preserve">sum IVT </t>
  </si>
  <si>
    <t>Til fordeling under opptaket, enkeltfakultet</t>
  </si>
  <si>
    <r>
      <t>(oppt 08</t>
    </r>
    <r>
      <rPr>
        <sz val="9"/>
        <rFont val="Arial"/>
        <family val="2"/>
      </rPr>
      <t xml:space="preserve"> omfatter opptak til V08 og H08)</t>
    </r>
  </si>
  <si>
    <t xml:space="preserve">Celle- og molekylærbiologi </t>
  </si>
  <si>
    <t xml:space="preserve">Etologi </t>
  </si>
  <si>
    <t xml:space="preserve">Evolusjonsbiologi og systematikk/taksonomi </t>
  </si>
  <si>
    <t xml:space="preserve">Fysiologi </t>
  </si>
  <si>
    <t xml:space="preserve">Marin biologi </t>
  </si>
  <si>
    <t xml:space="preserve">Økologi </t>
  </si>
  <si>
    <t xml:space="preserve">Praktisk-pedagogisk utdanning, heltidsstudiet – 60 stpo  </t>
  </si>
  <si>
    <t>Ufordelte plasser</t>
  </si>
  <si>
    <t>40 uspes pl i 08-opptaket inkludert</t>
  </si>
  <si>
    <t>30 uspes pl i 08-opptaket inkludert</t>
  </si>
  <si>
    <t xml:space="preserve">Dansevitenskap </t>
  </si>
  <si>
    <t xml:space="preserve">dansevitenskap </t>
  </si>
  <si>
    <t>utøvende tradisjonsdans</t>
  </si>
  <si>
    <t>Neuro Science *</t>
  </si>
  <si>
    <t>Coastal and Marine Civil Engineering and Management (EM)</t>
  </si>
  <si>
    <t>Coastal and Marine Civil Engineering</t>
  </si>
  <si>
    <t>max 20</t>
  </si>
  <si>
    <t>max 40</t>
  </si>
  <si>
    <t>max 15</t>
  </si>
  <si>
    <t>max 25</t>
  </si>
  <si>
    <t>versjon 03.11.08</t>
  </si>
  <si>
    <t>prog avsluttet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</si>
</sst>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3" fillId="0" borderId="4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8.421875" style="0" customWidth="1"/>
    <col min="2" max="2" width="3.00390625" style="0" customWidth="1"/>
    <col min="3" max="3" width="5.00390625" style="0" customWidth="1"/>
    <col min="4" max="5" width="5.421875" style="0" customWidth="1"/>
    <col min="6" max="6" width="8.140625" style="0" bestFit="1" customWidth="1"/>
    <col min="7" max="7" width="6.28125" style="17" bestFit="1" customWidth="1"/>
    <col min="8" max="8" width="7.57421875" style="23" bestFit="1" customWidth="1"/>
    <col min="9" max="12" width="5.00390625" style="23" bestFit="1" customWidth="1"/>
    <col min="13" max="13" width="5.00390625" style="23" customWidth="1"/>
    <col min="14" max="14" width="5.57421875" style="17" bestFit="1" customWidth="1"/>
    <col min="15" max="15" width="15.421875" style="49" customWidth="1"/>
  </cols>
  <sheetData>
    <row r="1" spans="1:15" ht="12.75">
      <c r="A1" s="16" t="s">
        <v>231</v>
      </c>
      <c r="B1" s="16"/>
      <c r="C1" s="16"/>
      <c r="O1" s="56" t="s">
        <v>335</v>
      </c>
    </row>
    <row r="2" spans="1:15" ht="12.75">
      <c r="A2" s="17" t="s">
        <v>314</v>
      </c>
      <c r="B2" s="16"/>
      <c r="C2" s="16"/>
      <c r="O2" s="56"/>
    </row>
    <row r="3" spans="2:7" ht="12.75">
      <c r="B3" s="17"/>
      <c r="C3" s="17"/>
      <c r="D3" s="37" t="s">
        <v>238</v>
      </c>
      <c r="E3" s="38" t="s">
        <v>50</v>
      </c>
      <c r="F3" s="37" t="s">
        <v>239</v>
      </c>
      <c r="G3" s="22" t="s">
        <v>240</v>
      </c>
    </row>
    <row r="4" spans="1:15" s="18" customFormat="1" ht="12.75">
      <c r="A4" s="17"/>
      <c r="B4" s="17"/>
      <c r="C4" s="17"/>
      <c r="D4" s="19" t="s">
        <v>0</v>
      </c>
      <c r="E4" s="20" t="s">
        <v>280</v>
      </c>
      <c r="F4" s="83" t="s">
        <v>229</v>
      </c>
      <c r="G4" s="84"/>
      <c r="H4" s="85" t="s">
        <v>261</v>
      </c>
      <c r="I4" s="85"/>
      <c r="J4" s="85"/>
      <c r="K4" s="86"/>
      <c r="L4" s="87" t="s">
        <v>235</v>
      </c>
      <c r="M4" s="87"/>
      <c r="N4" s="87"/>
      <c r="O4" s="50"/>
    </row>
    <row r="5" spans="1:15" s="18" customFormat="1" ht="12.75">
      <c r="A5" s="77" t="s">
        <v>322</v>
      </c>
      <c r="B5" s="21"/>
      <c r="C5" s="40"/>
      <c r="D5" s="41" t="s">
        <v>1</v>
      </c>
      <c r="E5" s="42" t="s">
        <v>227</v>
      </c>
      <c r="F5" s="41" t="s">
        <v>230</v>
      </c>
      <c r="G5" s="43" t="s">
        <v>228</v>
      </c>
      <c r="H5" s="44" t="s">
        <v>238</v>
      </c>
      <c r="I5" s="45" t="s">
        <v>50</v>
      </c>
      <c r="J5" s="44" t="s">
        <v>239</v>
      </c>
      <c r="K5" s="45" t="s">
        <v>240</v>
      </c>
      <c r="L5" s="46" t="s">
        <v>236</v>
      </c>
      <c r="M5" s="46" t="s">
        <v>244</v>
      </c>
      <c r="N5" s="47" t="s">
        <v>237</v>
      </c>
      <c r="O5" s="60" t="s">
        <v>248</v>
      </c>
    </row>
    <row r="6" spans="1:14" ht="12" customHeight="1">
      <c r="A6" s="9" t="s">
        <v>2</v>
      </c>
      <c r="B6" s="9"/>
      <c r="C6" s="9"/>
      <c r="D6" s="10">
        <v>35</v>
      </c>
      <c r="E6" s="11"/>
      <c r="F6" s="1"/>
      <c r="G6" s="1"/>
      <c r="H6" s="1"/>
      <c r="I6" s="58"/>
      <c r="J6" s="1"/>
      <c r="K6" s="58"/>
      <c r="L6" s="1"/>
      <c r="M6" s="1"/>
      <c r="N6" s="58"/>
    </row>
    <row r="7" spans="1:14" ht="12" customHeight="1">
      <c r="A7" s="9" t="s">
        <v>3</v>
      </c>
      <c r="B7" s="9"/>
      <c r="C7" s="9"/>
      <c r="D7" s="10">
        <v>20</v>
      </c>
      <c r="E7" s="11"/>
      <c r="F7" s="1"/>
      <c r="G7" s="1"/>
      <c r="H7" s="1"/>
      <c r="I7" s="58"/>
      <c r="J7" s="1"/>
      <c r="K7" s="58"/>
      <c r="L7" s="1"/>
      <c r="M7" s="1"/>
      <c r="N7" s="58"/>
    </row>
    <row r="8" spans="1:14" ht="12" customHeight="1">
      <c r="A8" s="9" t="s">
        <v>4</v>
      </c>
      <c r="B8" s="9"/>
      <c r="C8" s="9"/>
      <c r="D8" s="10">
        <v>15</v>
      </c>
      <c r="E8" s="11"/>
      <c r="F8" s="1"/>
      <c r="G8" s="1"/>
      <c r="H8" s="1"/>
      <c r="I8" s="58"/>
      <c r="J8" s="1"/>
      <c r="K8" s="58"/>
      <c r="L8" s="1"/>
      <c r="M8" s="1"/>
      <c r="N8" s="58"/>
    </row>
    <row r="9" spans="1:14" ht="12" customHeight="1">
      <c r="A9" s="9" t="s">
        <v>6</v>
      </c>
      <c r="B9" s="9"/>
      <c r="C9" s="9"/>
      <c r="D9" s="10">
        <v>300</v>
      </c>
      <c r="E9" s="11"/>
      <c r="F9" s="1"/>
      <c r="G9" s="1">
        <v>300</v>
      </c>
      <c r="H9" s="1"/>
      <c r="I9" s="58"/>
      <c r="J9" s="1"/>
      <c r="K9" s="58"/>
      <c r="L9" s="1"/>
      <c r="M9" s="1"/>
      <c r="N9" s="58">
        <f>G9</f>
        <v>300</v>
      </c>
    </row>
    <row r="10" spans="1:14" ht="12" customHeight="1">
      <c r="A10" s="9" t="s">
        <v>7</v>
      </c>
      <c r="B10" s="9"/>
      <c r="C10" s="9"/>
      <c r="D10" s="10">
        <v>100</v>
      </c>
      <c r="E10" s="11"/>
      <c r="F10" s="1"/>
      <c r="G10" s="1">
        <v>100</v>
      </c>
      <c r="H10" s="1"/>
      <c r="I10" s="58"/>
      <c r="J10" s="1"/>
      <c r="K10" s="58"/>
      <c r="L10" s="1"/>
      <c r="M10" s="1"/>
      <c r="N10" s="58"/>
    </row>
    <row r="11" spans="1:15" s="48" customFormat="1" ht="12" customHeight="1">
      <c r="A11" s="9" t="s">
        <v>313</v>
      </c>
      <c r="B11" s="9"/>
      <c r="C11" s="9"/>
      <c r="D11" s="10">
        <f>D111+D266</f>
        <v>210</v>
      </c>
      <c r="E11" s="11"/>
      <c r="F11" s="1"/>
      <c r="G11" s="1">
        <f>G23+G111+G141+G150+G192+G266+G295</f>
        <v>270</v>
      </c>
      <c r="H11" s="1"/>
      <c r="I11" s="58"/>
      <c r="J11" s="1"/>
      <c r="K11" s="58"/>
      <c r="L11" s="1"/>
      <c r="M11" s="1"/>
      <c r="N11" s="58"/>
      <c r="O11" s="54"/>
    </row>
    <row r="12" spans="1:15" ht="12" customHeight="1" thickBot="1">
      <c r="A12" s="64" t="s">
        <v>8</v>
      </c>
      <c r="B12" s="64"/>
      <c r="C12" s="64"/>
      <c r="D12" s="62">
        <f>SUM(D6:D11)</f>
        <v>680</v>
      </c>
      <c r="E12" s="66"/>
      <c r="F12" s="62"/>
      <c r="G12" s="62">
        <f>SUM(G6:G11)</f>
        <v>670</v>
      </c>
      <c r="H12" s="75"/>
      <c r="I12" s="76"/>
      <c r="J12" s="75"/>
      <c r="K12" s="76"/>
      <c r="L12" s="75"/>
      <c r="M12" s="75"/>
      <c r="N12" s="76"/>
      <c r="O12" s="63"/>
    </row>
    <row r="13" spans="1:14" ht="12" customHeight="1" thickTop="1">
      <c r="A13" s="4"/>
      <c r="B13" s="4"/>
      <c r="C13" s="4"/>
      <c r="D13" s="6"/>
      <c r="E13" s="6"/>
      <c r="F13" s="5"/>
      <c r="G13" s="15"/>
      <c r="I13" s="30"/>
      <c r="K13" s="30"/>
      <c r="N13" s="35"/>
    </row>
    <row r="14" spans="1:14" ht="12" customHeight="1">
      <c r="A14" s="8" t="s">
        <v>9</v>
      </c>
      <c r="B14" s="8"/>
      <c r="C14" s="8"/>
      <c r="D14" s="3"/>
      <c r="E14" s="3"/>
      <c r="F14" s="1"/>
      <c r="I14" s="30"/>
      <c r="K14" s="30"/>
      <c r="N14" s="35"/>
    </row>
    <row r="15" spans="1:14" ht="12" customHeight="1">
      <c r="A15" s="9" t="s">
        <v>11</v>
      </c>
      <c r="B15" s="9" t="s">
        <v>10</v>
      </c>
      <c r="C15" s="9" t="s">
        <v>232</v>
      </c>
      <c r="D15" s="10">
        <v>15</v>
      </c>
      <c r="E15" s="11">
        <v>16</v>
      </c>
      <c r="F15" s="1">
        <v>15</v>
      </c>
      <c r="G15" s="17">
        <v>15</v>
      </c>
      <c r="I15" s="30"/>
      <c r="K15" s="30"/>
      <c r="N15" s="35"/>
    </row>
    <row r="16" spans="1:14" ht="12" customHeight="1">
      <c r="A16" s="9" t="s">
        <v>13</v>
      </c>
      <c r="B16" s="9" t="s">
        <v>10</v>
      </c>
      <c r="C16" s="9" t="s">
        <v>104</v>
      </c>
      <c r="D16" s="10">
        <v>15</v>
      </c>
      <c r="E16" s="11">
        <v>12</v>
      </c>
      <c r="F16" s="1">
        <v>15</v>
      </c>
      <c r="G16" s="17">
        <v>15</v>
      </c>
      <c r="I16" s="30"/>
      <c r="K16" s="30"/>
      <c r="N16" s="35"/>
    </row>
    <row r="17" spans="1:14" ht="12" customHeight="1">
      <c r="A17" s="9" t="s">
        <v>16</v>
      </c>
      <c r="B17" s="9" t="s">
        <v>15</v>
      </c>
      <c r="C17" s="9" t="s">
        <v>104</v>
      </c>
      <c r="D17" s="10">
        <v>15</v>
      </c>
      <c r="E17" s="11">
        <v>7</v>
      </c>
      <c r="F17" s="1">
        <v>20</v>
      </c>
      <c r="G17" s="17">
        <v>10</v>
      </c>
      <c r="I17" s="30"/>
      <c r="K17" s="30"/>
      <c r="N17" s="35"/>
    </row>
    <row r="18" spans="1:14" ht="12" customHeight="1">
      <c r="A18" s="9" t="s">
        <v>17</v>
      </c>
      <c r="B18" s="9" t="s">
        <v>15</v>
      </c>
      <c r="C18" s="9" t="s">
        <v>104</v>
      </c>
      <c r="D18" s="10">
        <v>15</v>
      </c>
      <c r="E18" s="11">
        <v>18</v>
      </c>
      <c r="F18" s="1">
        <v>20</v>
      </c>
      <c r="G18" s="17">
        <v>15</v>
      </c>
      <c r="I18" s="30"/>
      <c r="K18" s="30"/>
      <c r="N18" s="35"/>
    </row>
    <row r="19" spans="1:14" ht="12" customHeight="1">
      <c r="A19" s="9" t="s">
        <v>18</v>
      </c>
      <c r="B19" s="9" t="s">
        <v>15</v>
      </c>
      <c r="C19" s="9" t="s">
        <v>104</v>
      </c>
      <c r="D19" s="10">
        <v>15</v>
      </c>
      <c r="E19" s="11">
        <v>0</v>
      </c>
      <c r="F19" s="1">
        <v>20</v>
      </c>
      <c r="G19" s="17">
        <v>10</v>
      </c>
      <c r="H19" s="23">
        <f>SUM(D17:D19)</f>
        <v>45</v>
      </c>
      <c r="I19" s="30">
        <f>SUM(E17:E19)</f>
        <v>25</v>
      </c>
      <c r="J19" s="23">
        <f>SUM(F17:F19)</f>
        <v>60</v>
      </c>
      <c r="K19" s="30">
        <f>SUM(G17:G19)</f>
        <v>35</v>
      </c>
      <c r="N19" s="35"/>
    </row>
    <row r="20" spans="1:14" ht="12" customHeight="1">
      <c r="A20" s="9" t="s">
        <v>278</v>
      </c>
      <c r="B20" s="9" t="s">
        <v>15</v>
      </c>
      <c r="C20" s="9" t="s">
        <v>5</v>
      </c>
      <c r="D20" s="10"/>
      <c r="E20" s="11"/>
      <c r="F20" s="1">
        <v>10</v>
      </c>
      <c r="G20" s="17">
        <v>10</v>
      </c>
      <c r="H20" s="10"/>
      <c r="I20" s="11"/>
      <c r="J20" s="1">
        <v>10</v>
      </c>
      <c r="K20" s="35">
        <v>10</v>
      </c>
      <c r="N20" s="35"/>
    </row>
    <row r="21" spans="1:14" ht="12" customHeight="1">
      <c r="A21" s="9" t="s">
        <v>19</v>
      </c>
      <c r="B21" s="9" t="s">
        <v>15</v>
      </c>
      <c r="C21" s="9" t="s">
        <v>14</v>
      </c>
      <c r="D21" s="10">
        <v>15</v>
      </c>
      <c r="E21" s="11">
        <v>3</v>
      </c>
      <c r="F21" s="1">
        <v>10</v>
      </c>
      <c r="G21" s="17">
        <v>10</v>
      </c>
      <c r="I21" s="30"/>
      <c r="K21" s="30"/>
      <c r="N21" s="35"/>
    </row>
    <row r="22" spans="1:14" ht="12" customHeight="1">
      <c r="A22" s="9" t="s">
        <v>19</v>
      </c>
      <c r="B22" s="9" t="s">
        <v>15</v>
      </c>
      <c r="C22" s="9" t="s">
        <v>20</v>
      </c>
      <c r="D22" s="10">
        <v>70</v>
      </c>
      <c r="E22" s="11">
        <v>93</v>
      </c>
      <c r="F22" s="1">
        <v>75</v>
      </c>
      <c r="G22" s="17">
        <v>75</v>
      </c>
      <c r="I22" s="30"/>
      <c r="K22" s="30"/>
      <c r="N22" s="35"/>
    </row>
    <row r="23" spans="1:14" ht="12" customHeight="1">
      <c r="A23" s="2" t="s">
        <v>21</v>
      </c>
      <c r="B23" s="2"/>
      <c r="C23" s="2"/>
      <c r="D23" s="3"/>
      <c r="E23" s="11"/>
      <c r="F23" s="1"/>
      <c r="G23" s="17">
        <v>5</v>
      </c>
      <c r="I23" s="30"/>
      <c r="K23" s="30"/>
      <c r="N23" s="35"/>
    </row>
    <row r="24" spans="1:15" s="7" customFormat="1" ht="12" customHeight="1" thickBot="1">
      <c r="A24" s="64" t="s">
        <v>308</v>
      </c>
      <c r="B24" s="64"/>
      <c r="C24" s="64"/>
      <c r="D24" s="65">
        <f>SUM(D15:D23)</f>
        <v>160</v>
      </c>
      <c r="E24" s="66">
        <f>SUM(E15:E23)</f>
        <v>149</v>
      </c>
      <c r="F24" s="62">
        <f>SUM(F15:F23)</f>
        <v>185</v>
      </c>
      <c r="G24" s="61">
        <f>SUM(G15:G23)</f>
        <v>165</v>
      </c>
      <c r="H24" s="67"/>
      <c r="I24" s="68"/>
      <c r="J24" s="67"/>
      <c r="K24" s="68"/>
      <c r="L24" s="67"/>
      <c r="M24" s="67"/>
      <c r="N24" s="69"/>
      <c r="O24" s="70"/>
    </row>
    <row r="25" spans="1:15" s="7" customFormat="1" ht="12" customHeight="1" thickTop="1">
      <c r="A25" s="8"/>
      <c r="B25" s="8"/>
      <c r="C25" s="8"/>
      <c r="D25" s="12"/>
      <c r="E25" s="12"/>
      <c r="F25" s="57"/>
      <c r="G25" s="72"/>
      <c r="H25" s="59"/>
      <c r="I25" s="31"/>
      <c r="J25" s="59"/>
      <c r="K25" s="31"/>
      <c r="L25" s="59"/>
      <c r="M25" s="59"/>
      <c r="N25" s="39"/>
      <c r="O25" s="73"/>
    </row>
    <row r="26" spans="1:14" ht="12" customHeight="1">
      <c r="A26" s="8" t="s">
        <v>22</v>
      </c>
      <c r="B26" s="8"/>
      <c r="C26" s="8"/>
      <c r="D26" s="12"/>
      <c r="E26" s="12"/>
      <c r="F26" s="5"/>
      <c r="G26" s="15"/>
      <c r="I26" s="30"/>
      <c r="K26" s="30"/>
      <c r="N26" s="35"/>
    </row>
    <row r="27" spans="1:14" ht="12" customHeight="1">
      <c r="A27" s="9" t="s">
        <v>25</v>
      </c>
      <c r="B27" s="9" t="s">
        <v>24</v>
      </c>
      <c r="C27" s="9" t="s">
        <v>232</v>
      </c>
      <c r="D27" s="10">
        <v>20</v>
      </c>
      <c r="E27" s="11">
        <v>21</v>
      </c>
      <c r="F27" s="10">
        <v>20</v>
      </c>
      <c r="G27" s="3">
        <v>20</v>
      </c>
      <c r="I27" s="30"/>
      <c r="K27" s="30"/>
      <c r="N27" s="35"/>
    </row>
    <row r="28" spans="1:14" ht="12" customHeight="1">
      <c r="A28" s="9" t="s">
        <v>26</v>
      </c>
      <c r="B28" s="9" t="s">
        <v>24</v>
      </c>
      <c r="C28" s="9" t="s">
        <v>232</v>
      </c>
      <c r="D28" s="10">
        <v>10</v>
      </c>
      <c r="E28" s="11">
        <v>3</v>
      </c>
      <c r="F28" s="10">
        <v>5</v>
      </c>
      <c r="G28" s="3">
        <v>5</v>
      </c>
      <c r="I28" s="30"/>
      <c r="K28" s="30"/>
      <c r="N28" s="35"/>
    </row>
    <row r="29" spans="1:14" ht="12" customHeight="1">
      <c r="A29" s="9" t="s">
        <v>27</v>
      </c>
      <c r="B29" s="9" t="s">
        <v>24</v>
      </c>
      <c r="C29" s="9" t="s">
        <v>232</v>
      </c>
      <c r="D29" s="10">
        <v>40</v>
      </c>
      <c r="E29" s="11">
        <v>45</v>
      </c>
      <c r="F29" s="10">
        <v>40</v>
      </c>
      <c r="G29" s="3">
        <v>40</v>
      </c>
      <c r="I29" s="30"/>
      <c r="K29" s="30"/>
      <c r="N29" s="35"/>
    </row>
    <row r="30" spans="1:14" ht="12" customHeight="1">
      <c r="A30" s="9" t="s">
        <v>28</v>
      </c>
      <c r="B30" s="9" t="s">
        <v>24</v>
      </c>
      <c r="C30" s="9" t="s">
        <v>232</v>
      </c>
      <c r="D30" s="10">
        <v>40</v>
      </c>
      <c r="E30" s="11">
        <v>46</v>
      </c>
      <c r="F30" s="10">
        <v>40</v>
      </c>
      <c r="G30" s="3">
        <v>40</v>
      </c>
      <c r="I30" s="30"/>
      <c r="K30" s="30"/>
      <c r="N30" s="35"/>
    </row>
    <row r="31" spans="1:14" ht="12" customHeight="1">
      <c r="A31" s="9" t="s">
        <v>325</v>
      </c>
      <c r="B31" s="9" t="s">
        <v>24</v>
      </c>
      <c r="C31" s="9" t="s">
        <v>232</v>
      </c>
      <c r="D31" s="10"/>
      <c r="E31" s="11"/>
      <c r="F31" s="10"/>
      <c r="G31" s="3"/>
      <c r="I31" s="30"/>
      <c r="K31" s="30"/>
      <c r="N31" s="35"/>
    </row>
    <row r="32" spans="1:14" ht="12" customHeight="1">
      <c r="A32" s="10" t="s">
        <v>326</v>
      </c>
      <c r="B32" s="9" t="s">
        <v>24</v>
      </c>
      <c r="C32" s="9" t="s">
        <v>232</v>
      </c>
      <c r="D32" s="10"/>
      <c r="E32" s="11"/>
      <c r="F32" s="10">
        <v>6</v>
      </c>
      <c r="G32" s="3">
        <v>5</v>
      </c>
      <c r="I32" s="30"/>
      <c r="K32" s="30"/>
      <c r="N32" s="35"/>
    </row>
    <row r="33" spans="1:14" ht="12" customHeight="1">
      <c r="A33" s="10" t="s">
        <v>327</v>
      </c>
      <c r="B33" s="9" t="s">
        <v>24</v>
      </c>
      <c r="C33" s="9" t="s">
        <v>232</v>
      </c>
      <c r="D33" s="10"/>
      <c r="E33" s="11"/>
      <c r="F33" s="10">
        <v>6</v>
      </c>
      <c r="G33" s="3">
        <v>5</v>
      </c>
      <c r="I33" s="30"/>
      <c r="K33" s="30"/>
      <c r="N33" s="35"/>
    </row>
    <row r="34" spans="1:14" ht="12" customHeight="1">
      <c r="A34" s="9" t="s">
        <v>29</v>
      </c>
      <c r="B34" s="9" t="s">
        <v>24</v>
      </c>
      <c r="C34" s="9" t="s">
        <v>232</v>
      </c>
      <c r="D34" s="10">
        <v>55</v>
      </c>
      <c r="E34" s="11">
        <v>56</v>
      </c>
      <c r="F34" s="10">
        <v>50</v>
      </c>
      <c r="G34" s="3">
        <v>50</v>
      </c>
      <c r="I34" s="30"/>
      <c r="K34" s="30"/>
      <c r="N34" s="35"/>
    </row>
    <row r="35" spans="1:14" ht="12" customHeight="1">
      <c r="A35" s="9" t="s">
        <v>296</v>
      </c>
      <c r="B35" s="9" t="s">
        <v>24</v>
      </c>
      <c r="C35" s="9" t="s">
        <v>232</v>
      </c>
      <c r="D35" s="10"/>
      <c r="E35" s="11"/>
      <c r="F35" s="10"/>
      <c r="G35" s="3"/>
      <c r="I35" s="30"/>
      <c r="K35" s="30"/>
      <c r="N35" s="35"/>
    </row>
    <row r="36" spans="1:14" ht="12" customHeight="1">
      <c r="A36" s="10" t="s">
        <v>297</v>
      </c>
      <c r="B36" s="9" t="s">
        <v>24</v>
      </c>
      <c r="C36" s="9" t="s">
        <v>232</v>
      </c>
      <c r="D36" s="10">
        <v>20</v>
      </c>
      <c r="E36" s="11">
        <v>26</v>
      </c>
      <c r="F36" s="10">
        <v>20</v>
      </c>
      <c r="G36" s="3">
        <v>20</v>
      </c>
      <c r="I36" s="30"/>
      <c r="K36" s="30"/>
      <c r="N36" s="35"/>
    </row>
    <row r="37" spans="1:14" ht="12" customHeight="1">
      <c r="A37" s="10" t="s">
        <v>288</v>
      </c>
      <c r="B37" s="9" t="s">
        <v>24</v>
      </c>
      <c r="C37" s="9" t="s">
        <v>232</v>
      </c>
      <c r="D37" s="10">
        <v>12</v>
      </c>
      <c r="E37" s="11">
        <v>15</v>
      </c>
      <c r="F37" s="10">
        <v>15</v>
      </c>
      <c r="G37" s="3">
        <v>15</v>
      </c>
      <c r="I37" s="30"/>
      <c r="K37" s="30"/>
      <c r="N37" s="35"/>
    </row>
    <row r="38" spans="1:14" ht="12" customHeight="1">
      <c r="A38" s="10" t="s">
        <v>289</v>
      </c>
      <c r="B38" s="9" t="s">
        <v>24</v>
      </c>
      <c r="C38" s="9" t="s">
        <v>232</v>
      </c>
      <c r="D38" s="10"/>
      <c r="E38" s="11"/>
      <c r="F38" s="10">
        <v>10</v>
      </c>
      <c r="G38" s="3">
        <v>10</v>
      </c>
      <c r="I38" s="30"/>
      <c r="K38" s="30"/>
      <c r="N38" s="35"/>
    </row>
    <row r="39" spans="1:14" ht="12" customHeight="1">
      <c r="A39" s="10" t="s">
        <v>290</v>
      </c>
      <c r="B39" s="9" t="s">
        <v>24</v>
      </c>
      <c r="C39" s="9" t="s">
        <v>232</v>
      </c>
      <c r="D39" s="10">
        <v>8</v>
      </c>
      <c r="E39" s="11">
        <v>15</v>
      </c>
      <c r="F39" s="10">
        <v>15</v>
      </c>
      <c r="G39" s="3">
        <v>15</v>
      </c>
      <c r="I39" s="30"/>
      <c r="K39" s="30"/>
      <c r="N39" s="35"/>
    </row>
    <row r="40" spans="1:14" ht="12" customHeight="1">
      <c r="A40" s="9" t="s">
        <v>298</v>
      </c>
      <c r="B40" s="9" t="s">
        <v>24</v>
      </c>
      <c r="C40" s="9" t="s">
        <v>232</v>
      </c>
      <c r="D40" s="10">
        <v>75</v>
      </c>
      <c r="E40" s="11">
        <v>89</v>
      </c>
      <c r="F40" s="10"/>
      <c r="G40" s="3"/>
      <c r="I40" s="30"/>
      <c r="K40" s="30"/>
      <c r="N40" s="35"/>
    </row>
    <row r="41" spans="1:14" ht="12" customHeight="1">
      <c r="A41" s="10" t="s">
        <v>285</v>
      </c>
      <c r="B41" s="9" t="s">
        <v>24</v>
      </c>
      <c r="C41" s="9" t="s">
        <v>232</v>
      </c>
      <c r="D41" s="10"/>
      <c r="E41" s="11"/>
      <c r="F41" s="10">
        <v>65</v>
      </c>
      <c r="G41" s="3">
        <v>65</v>
      </c>
      <c r="I41" s="30"/>
      <c r="K41" s="30"/>
      <c r="N41" s="35"/>
    </row>
    <row r="42" spans="1:14" ht="12" customHeight="1">
      <c r="A42" s="10" t="s">
        <v>291</v>
      </c>
      <c r="B42" s="9" t="s">
        <v>24</v>
      </c>
      <c r="C42" s="9" t="s">
        <v>232</v>
      </c>
      <c r="D42" s="10"/>
      <c r="E42" s="11"/>
      <c r="F42" s="10">
        <v>20</v>
      </c>
      <c r="G42" s="3">
        <v>20</v>
      </c>
      <c r="I42" s="30"/>
      <c r="K42" s="30"/>
      <c r="N42" s="35"/>
    </row>
    <row r="43" spans="1:14" ht="12" customHeight="1">
      <c r="A43" s="9" t="s">
        <v>34</v>
      </c>
      <c r="B43" s="9" t="s">
        <v>24</v>
      </c>
      <c r="C43" s="9" t="s">
        <v>232</v>
      </c>
      <c r="D43" s="10">
        <v>15</v>
      </c>
      <c r="E43" s="11">
        <v>24</v>
      </c>
      <c r="F43" s="10">
        <v>25</v>
      </c>
      <c r="G43" s="3">
        <v>25</v>
      </c>
      <c r="I43" s="30"/>
      <c r="K43" s="30"/>
      <c r="N43" s="35"/>
    </row>
    <row r="44" spans="1:14" ht="12" customHeight="1">
      <c r="A44" s="9" t="s">
        <v>35</v>
      </c>
      <c r="B44" s="9" t="s">
        <v>24</v>
      </c>
      <c r="C44" s="9" t="s">
        <v>232</v>
      </c>
      <c r="D44" s="10">
        <v>5</v>
      </c>
      <c r="E44" s="11">
        <v>0</v>
      </c>
      <c r="F44" s="10">
        <v>5</v>
      </c>
      <c r="G44" s="3">
        <v>5</v>
      </c>
      <c r="I44" s="30"/>
      <c r="K44" s="30"/>
      <c r="N44" s="35"/>
    </row>
    <row r="45" spans="1:14" ht="12" customHeight="1">
      <c r="A45" s="9" t="s">
        <v>36</v>
      </c>
      <c r="B45" s="9" t="s">
        <v>24</v>
      </c>
      <c r="C45" s="9" t="s">
        <v>232</v>
      </c>
      <c r="D45" s="10">
        <v>15</v>
      </c>
      <c r="E45" s="11">
        <v>11</v>
      </c>
      <c r="F45" s="10">
        <v>15</v>
      </c>
      <c r="G45" s="3">
        <v>15</v>
      </c>
      <c r="I45" s="30"/>
      <c r="K45" s="30"/>
      <c r="N45" s="35"/>
    </row>
    <row r="46" spans="1:14" ht="12" customHeight="1">
      <c r="A46" s="9" t="s">
        <v>37</v>
      </c>
      <c r="B46" s="9" t="s">
        <v>24</v>
      </c>
      <c r="C46" s="9" t="s">
        <v>232</v>
      </c>
      <c r="D46" s="10">
        <v>90</v>
      </c>
      <c r="E46" s="11">
        <v>103</v>
      </c>
      <c r="F46" s="10">
        <v>90</v>
      </c>
      <c r="G46" s="3">
        <v>85</v>
      </c>
      <c r="I46" s="30"/>
      <c r="K46" s="30"/>
      <c r="N46" s="35"/>
    </row>
    <row r="47" spans="1:14" ht="12" customHeight="1">
      <c r="A47" s="9" t="s">
        <v>242</v>
      </c>
      <c r="B47" s="9" t="s">
        <v>24</v>
      </c>
      <c r="C47" s="9" t="s">
        <v>232</v>
      </c>
      <c r="D47" s="10"/>
      <c r="E47" s="11">
        <v>32</v>
      </c>
      <c r="F47" s="10"/>
      <c r="G47" s="3"/>
      <c r="I47" s="30"/>
      <c r="K47" s="30"/>
      <c r="N47" s="35"/>
    </row>
    <row r="48" spans="1:14" ht="12" customHeight="1">
      <c r="A48" s="9" t="s">
        <v>38</v>
      </c>
      <c r="B48" s="9" t="s">
        <v>24</v>
      </c>
      <c r="C48" s="9" t="s">
        <v>232</v>
      </c>
      <c r="D48" s="10">
        <v>20</v>
      </c>
      <c r="E48" s="11">
        <v>18</v>
      </c>
      <c r="F48" s="10">
        <v>20</v>
      </c>
      <c r="G48" s="3">
        <v>20</v>
      </c>
      <c r="I48" s="30"/>
      <c r="K48" s="30"/>
      <c r="N48" s="35"/>
    </row>
    <row r="49" spans="1:14" ht="12" customHeight="1">
      <c r="A49" s="9" t="s">
        <v>241</v>
      </c>
      <c r="B49" s="9" t="s">
        <v>24</v>
      </c>
      <c r="C49" s="9" t="s">
        <v>232</v>
      </c>
      <c r="D49" s="10"/>
      <c r="E49" s="11">
        <v>26</v>
      </c>
      <c r="F49" s="10"/>
      <c r="G49" s="3"/>
      <c r="I49" s="30"/>
      <c r="K49" s="30"/>
      <c r="N49" s="35"/>
    </row>
    <row r="50" spans="1:14" ht="12" customHeight="1">
      <c r="A50" s="9" t="s">
        <v>39</v>
      </c>
      <c r="B50" s="9" t="s">
        <v>24</v>
      </c>
      <c r="C50" s="9" t="s">
        <v>232</v>
      </c>
      <c r="D50" s="10">
        <v>35</v>
      </c>
      <c r="E50" s="11">
        <v>39</v>
      </c>
      <c r="F50" s="10">
        <v>40</v>
      </c>
      <c r="G50" s="3">
        <v>40</v>
      </c>
      <c r="I50" s="30"/>
      <c r="K50" s="30"/>
      <c r="N50" s="35"/>
    </row>
    <row r="51" spans="1:14" ht="12" customHeight="1">
      <c r="A51" s="9" t="s">
        <v>40</v>
      </c>
      <c r="B51" s="9" t="s">
        <v>24</v>
      </c>
      <c r="C51" s="9" t="s">
        <v>232</v>
      </c>
      <c r="D51" s="10">
        <v>5</v>
      </c>
      <c r="E51" s="11">
        <v>10</v>
      </c>
      <c r="F51" s="10">
        <v>10</v>
      </c>
      <c r="G51" s="3">
        <v>10</v>
      </c>
      <c r="I51" s="30"/>
      <c r="K51" s="30"/>
      <c r="N51" s="35"/>
    </row>
    <row r="52" spans="1:14" ht="12" customHeight="1">
      <c r="A52" s="9" t="s">
        <v>41</v>
      </c>
      <c r="B52" s="9" t="s">
        <v>24</v>
      </c>
      <c r="C52" s="9" t="s">
        <v>232</v>
      </c>
      <c r="D52" s="10">
        <v>100</v>
      </c>
      <c r="E52" s="11">
        <v>93</v>
      </c>
      <c r="F52" s="10">
        <v>100</v>
      </c>
      <c r="G52" s="3">
        <v>95</v>
      </c>
      <c r="I52" s="30"/>
      <c r="K52" s="30"/>
      <c r="N52" s="35"/>
    </row>
    <row r="53" spans="1:14" ht="12" customHeight="1">
      <c r="A53" s="9" t="s">
        <v>42</v>
      </c>
      <c r="B53" s="9" t="s">
        <v>24</v>
      </c>
      <c r="C53" s="9" t="s">
        <v>232</v>
      </c>
      <c r="D53" s="10">
        <v>15</v>
      </c>
      <c r="E53" s="11">
        <v>17</v>
      </c>
      <c r="F53" s="10"/>
      <c r="G53" s="3"/>
      <c r="I53" s="30"/>
      <c r="K53" s="30"/>
      <c r="N53" s="35"/>
    </row>
    <row r="54" spans="1:14" ht="12" customHeight="1">
      <c r="A54" s="9" t="s">
        <v>43</v>
      </c>
      <c r="B54" s="9" t="s">
        <v>24</v>
      </c>
      <c r="C54" s="9" t="s">
        <v>232</v>
      </c>
      <c r="D54" s="10">
        <v>20</v>
      </c>
      <c r="E54" s="11">
        <v>29</v>
      </c>
      <c r="F54" s="10">
        <v>20</v>
      </c>
      <c r="G54" s="3">
        <v>20</v>
      </c>
      <c r="I54" s="30"/>
      <c r="K54" s="30"/>
      <c r="N54" s="35"/>
    </row>
    <row r="55" spans="1:14" ht="12" customHeight="1">
      <c r="A55" s="9" t="s">
        <v>44</v>
      </c>
      <c r="B55" s="9" t="s">
        <v>24</v>
      </c>
      <c r="C55" s="9" t="s">
        <v>232</v>
      </c>
      <c r="D55" s="10">
        <v>30</v>
      </c>
      <c r="E55" s="11">
        <v>33</v>
      </c>
      <c r="F55" s="10">
        <v>30</v>
      </c>
      <c r="G55" s="3">
        <v>30</v>
      </c>
      <c r="I55" s="30"/>
      <c r="K55" s="30"/>
      <c r="N55" s="35"/>
    </row>
    <row r="56" spans="1:14" ht="12" customHeight="1">
      <c r="A56" s="9" t="s">
        <v>45</v>
      </c>
      <c r="B56" s="9" t="s">
        <v>24</v>
      </c>
      <c r="C56" s="9" t="s">
        <v>232</v>
      </c>
      <c r="D56" s="10">
        <v>30</v>
      </c>
      <c r="E56" s="11">
        <v>24</v>
      </c>
      <c r="F56" s="10">
        <v>30</v>
      </c>
      <c r="G56" s="3">
        <v>30</v>
      </c>
      <c r="I56" s="30"/>
      <c r="K56" s="30"/>
      <c r="N56" s="35"/>
    </row>
    <row r="57" spans="1:14" ht="12" customHeight="1">
      <c r="A57" s="9" t="s">
        <v>46</v>
      </c>
      <c r="B57" s="9" t="s">
        <v>24</v>
      </c>
      <c r="C57" s="9" t="s">
        <v>232</v>
      </c>
      <c r="D57" s="10">
        <v>25</v>
      </c>
      <c r="E57" s="11">
        <v>23</v>
      </c>
      <c r="F57" s="10">
        <v>25</v>
      </c>
      <c r="G57" s="3">
        <v>25</v>
      </c>
      <c r="I57" s="30"/>
      <c r="K57" s="30"/>
      <c r="N57" s="35"/>
    </row>
    <row r="58" spans="1:14" ht="12" customHeight="1">
      <c r="A58" s="9" t="s">
        <v>260</v>
      </c>
      <c r="B58" s="9" t="s">
        <v>24</v>
      </c>
      <c r="C58" s="9" t="s">
        <v>232</v>
      </c>
      <c r="D58" s="10"/>
      <c r="E58" s="11">
        <v>28</v>
      </c>
      <c r="F58" s="10"/>
      <c r="G58" s="3"/>
      <c r="I58" s="30"/>
      <c r="K58" s="30"/>
      <c r="N58" s="35"/>
    </row>
    <row r="59" spans="1:14" ht="12" customHeight="1">
      <c r="A59" s="9" t="s">
        <v>47</v>
      </c>
      <c r="B59" s="9" t="s">
        <v>24</v>
      </c>
      <c r="C59" s="9" t="s">
        <v>232</v>
      </c>
      <c r="D59" s="10">
        <v>15</v>
      </c>
      <c r="E59" s="11">
        <v>9</v>
      </c>
      <c r="F59" s="10">
        <v>15</v>
      </c>
      <c r="G59" s="3">
        <v>10</v>
      </c>
      <c r="I59" s="30"/>
      <c r="K59" s="30"/>
      <c r="N59" s="35"/>
    </row>
    <row r="60" spans="1:14" ht="12" customHeight="1">
      <c r="A60" s="9" t="s">
        <v>48</v>
      </c>
      <c r="B60" s="9" t="s">
        <v>24</v>
      </c>
      <c r="C60" s="9" t="s">
        <v>232</v>
      </c>
      <c r="D60" s="10">
        <v>5</v>
      </c>
      <c r="E60" s="11">
        <v>6</v>
      </c>
      <c r="F60" s="10">
        <v>5</v>
      </c>
      <c r="G60" s="3">
        <v>5</v>
      </c>
      <c r="H60" s="23">
        <f>SUM(D27:D60)</f>
        <v>705</v>
      </c>
      <c r="I60" s="30">
        <f>SUM(E27:E60)</f>
        <v>841</v>
      </c>
      <c r="J60" s="23">
        <f>SUM(F27:F60)</f>
        <v>742</v>
      </c>
      <c r="K60" s="30">
        <f>SUM(G27:G60)</f>
        <v>725</v>
      </c>
      <c r="N60" s="35"/>
    </row>
    <row r="61" spans="1:14" ht="12" customHeight="1">
      <c r="A61" s="9" t="s">
        <v>49</v>
      </c>
      <c r="B61" s="9" t="s">
        <v>24</v>
      </c>
      <c r="C61" s="9" t="s">
        <v>50</v>
      </c>
      <c r="D61" s="10">
        <v>20</v>
      </c>
      <c r="E61" s="11">
        <v>87</v>
      </c>
      <c r="F61" s="10">
        <v>20</v>
      </c>
      <c r="G61" s="3">
        <v>20</v>
      </c>
      <c r="I61" s="30"/>
      <c r="K61" s="30"/>
      <c r="N61" s="35"/>
    </row>
    <row r="62" spans="1:14" ht="12" customHeight="1">
      <c r="A62" s="9" t="s">
        <v>70</v>
      </c>
      <c r="B62" s="9" t="s">
        <v>24</v>
      </c>
      <c r="C62" s="9" t="s">
        <v>64</v>
      </c>
      <c r="D62" s="10">
        <v>12</v>
      </c>
      <c r="E62" s="11">
        <v>13</v>
      </c>
      <c r="F62" s="10">
        <v>12</v>
      </c>
      <c r="G62" s="3">
        <v>12</v>
      </c>
      <c r="I62" s="30"/>
      <c r="K62" s="30"/>
      <c r="N62" s="35"/>
    </row>
    <row r="63" spans="1:14" ht="12" customHeight="1">
      <c r="A63" s="9" t="s">
        <v>67</v>
      </c>
      <c r="B63" s="9" t="s">
        <v>24</v>
      </c>
      <c r="C63" s="9" t="s">
        <v>64</v>
      </c>
      <c r="D63" s="10">
        <v>45</v>
      </c>
      <c r="E63" s="11">
        <v>64</v>
      </c>
      <c r="F63" s="10">
        <v>50</v>
      </c>
      <c r="G63" s="3">
        <v>45</v>
      </c>
      <c r="I63" s="30"/>
      <c r="K63" s="30"/>
      <c r="N63" s="35"/>
    </row>
    <row r="64" spans="1:14" ht="12" customHeight="1">
      <c r="A64" s="9" t="s">
        <v>65</v>
      </c>
      <c r="B64" s="9" t="s">
        <v>24</v>
      </c>
      <c r="C64" s="9" t="s">
        <v>64</v>
      </c>
      <c r="D64" s="10">
        <v>10</v>
      </c>
      <c r="E64" s="11">
        <v>29</v>
      </c>
      <c r="F64" s="10">
        <v>20</v>
      </c>
      <c r="G64" s="3">
        <v>20</v>
      </c>
      <c r="I64" s="30"/>
      <c r="K64" s="30"/>
      <c r="N64" s="35"/>
    </row>
    <row r="65" spans="1:14" ht="12" customHeight="1">
      <c r="A65" s="9" t="s">
        <v>71</v>
      </c>
      <c r="B65" s="9" t="s">
        <v>24</v>
      </c>
      <c r="C65" s="9" t="s">
        <v>64</v>
      </c>
      <c r="D65" s="10">
        <v>25</v>
      </c>
      <c r="E65" s="11">
        <v>27</v>
      </c>
      <c r="F65" s="10">
        <v>30</v>
      </c>
      <c r="G65" s="3">
        <v>30</v>
      </c>
      <c r="I65" s="30"/>
      <c r="K65" s="30"/>
      <c r="N65" s="35"/>
    </row>
    <row r="66" spans="1:14" ht="12" customHeight="1">
      <c r="A66" s="9" t="s">
        <v>66</v>
      </c>
      <c r="B66" s="9" t="s">
        <v>24</v>
      </c>
      <c r="C66" s="9" t="s">
        <v>64</v>
      </c>
      <c r="D66" s="10">
        <v>45</v>
      </c>
      <c r="E66" s="11">
        <v>57</v>
      </c>
      <c r="F66" s="10">
        <v>50</v>
      </c>
      <c r="G66" s="3">
        <v>45</v>
      </c>
      <c r="I66" s="30"/>
      <c r="K66" s="30"/>
      <c r="N66" s="35"/>
    </row>
    <row r="67" spans="1:14" ht="12" customHeight="1">
      <c r="A67" s="9" t="s">
        <v>68</v>
      </c>
      <c r="B67" s="9" t="s">
        <v>24</v>
      </c>
      <c r="C67" s="9" t="s">
        <v>64</v>
      </c>
      <c r="D67" s="10">
        <v>10</v>
      </c>
      <c r="E67" s="11">
        <v>8</v>
      </c>
      <c r="F67" s="10">
        <v>10</v>
      </c>
      <c r="G67" s="3">
        <v>10</v>
      </c>
      <c r="I67" s="30"/>
      <c r="K67" s="30"/>
      <c r="N67" s="35"/>
    </row>
    <row r="68" spans="1:14" ht="12" customHeight="1">
      <c r="A68" s="9" t="s">
        <v>63</v>
      </c>
      <c r="B68" s="9" t="s">
        <v>24</v>
      </c>
      <c r="C68" s="9" t="s">
        <v>64</v>
      </c>
      <c r="D68" s="10">
        <v>15</v>
      </c>
      <c r="E68" s="11">
        <v>31</v>
      </c>
      <c r="F68" s="10">
        <v>25</v>
      </c>
      <c r="G68" s="3">
        <v>25</v>
      </c>
      <c r="I68" s="30"/>
      <c r="K68" s="30"/>
      <c r="N68" s="35"/>
    </row>
    <row r="69" spans="1:14" ht="12" customHeight="1">
      <c r="A69" s="9" t="s">
        <v>75</v>
      </c>
      <c r="B69" s="9" t="s">
        <v>24</v>
      </c>
      <c r="C69" s="9" t="s">
        <v>64</v>
      </c>
      <c r="D69" s="10">
        <v>5</v>
      </c>
      <c r="E69" s="11">
        <v>6</v>
      </c>
      <c r="F69" s="10">
        <v>5</v>
      </c>
      <c r="G69" s="3">
        <v>5</v>
      </c>
      <c r="I69" s="30"/>
      <c r="K69" s="30"/>
      <c r="N69" s="35"/>
    </row>
    <row r="70" spans="1:14" ht="12" customHeight="1">
      <c r="A70" s="9" t="s">
        <v>72</v>
      </c>
      <c r="B70" s="9" t="s">
        <v>24</v>
      </c>
      <c r="C70" s="9" t="s">
        <v>64</v>
      </c>
      <c r="D70" s="10">
        <v>20</v>
      </c>
      <c r="E70" s="11">
        <v>21</v>
      </c>
      <c r="F70" s="10">
        <v>25</v>
      </c>
      <c r="G70" s="3">
        <v>25</v>
      </c>
      <c r="I70" s="30"/>
      <c r="K70" s="30"/>
      <c r="N70" s="35"/>
    </row>
    <row r="71" spans="1:14" ht="12" customHeight="1">
      <c r="A71" s="9" t="s">
        <v>69</v>
      </c>
      <c r="B71" s="9" t="s">
        <v>24</v>
      </c>
      <c r="C71" s="9" t="s">
        <v>64</v>
      </c>
      <c r="D71" s="10">
        <v>20</v>
      </c>
      <c r="E71" s="11">
        <v>33</v>
      </c>
      <c r="F71" s="10">
        <v>30</v>
      </c>
      <c r="G71" s="3">
        <v>25</v>
      </c>
      <c r="I71" s="30"/>
      <c r="K71" s="30"/>
      <c r="N71" s="35"/>
    </row>
    <row r="72" spans="1:14" ht="12" customHeight="1">
      <c r="A72" s="9" t="s">
        <v>73</v>
      </c>
      <c r="B72" s="9" t="s">
        <v>24</v>
      </c>
      <c r="C72" s="9" t="s">
        <v>64</v>
      </c>
      <c r="D72" s="10">
        <v>45</v>
      </c>
      <c r="E72" s="11">
        <v>51</v>
      </c>
      <c r="F72" s="10">
        <v>50</v>
      </c>
      <c r="G72" s="3">
        <v>50</v>
      </c>
      <c r="I72" s="30"/>
      <c r="K72" s="30"/>
      <c r="N72" s="35"/>
    </row>
    <row r="73" spans="1:14" ht="12" customHeight="1">
      <c r="A73" s="9" t="s">
        <v>74</v>
      </c>
      <c r="B73" s="9" t="s">
        <v>24</v>
      </c>
      <c r="C73" s="9" t="s">
        <v>64</v>
      </c>
      <c r="D73" s="10">
        <v>15</v>
      </c>
      <c r="E73" s="11">
        <v>15</v>
      </c>
      <c r="F73" s="10">
        <v>15</v>
      </c>
      <c r="G73" s="3">
        <v>15</v>
      </c>
      <c r="I73" s="30"/>
      <c r="K73" s="30"/>
      <c r="N73" s="35"/>
    </row>
    <row r="74" spans="1:14" ht="12" customHeight="1">
      <c r="A74" s="9" t="s">
        <v>259</v>
      </c>
      <c r="B74" s="9" t="s">
        <v>24</v>
      </c>
      <c r="C74" s="9" t="s">
        <v>64</v>
      </c>
      <c r="D74" s="10"/>
      <c r="E74" s="11">
        <v>8</v>
      </c>
      <c r="F74" s="10"/>
      <c r="G74" s="3"/>
      <c r="H74" s="23">
        <f>SUM(D61:D74)</f>
        <v>287</v>
      </c>
      <c r="I74" s="30">
        <f>SUM(E61:E74)</f>
        <v>450</v>
      </c>
      <c r="J74" s="23">
        <f>SUM(F61:F74)</f>
        <v>342</v>
      </c>
      <c r="K74" s="30">
        <f>SUM(G61:G74)</f>
        <v>327</v>
      </c>
      <c r="N74" s="35"/>
    </row>
    <row r="75" spans="1:14" ht="12" customHeight="1">
      <c r="A75" s="9" t="s">
        <v>25</v>
      </c>
      <c r="B75" s="9" t="s">
        <v>24</v>
      </c>
      <c r="C75" s="9" t="s">
        <v>104</v>
      </c>
      <c r="D75" s="10">
        <v>6</v>
      </c>
      <c r="E75" s="11">
        <v>3</v>
      </c>
      <c r="F75" s="10">
        <v>5</v>
      </c>
      <c r="G75" s="3">
        <v>3</v>
      </c>
      <c r="I75" s="30"/>
      <c r="K75" s="30"/>
      <c r="N75" s="35"/>
    </row>
    <row r="76" spans="1:14" ht="12" customHeight="1">
      <c r="A76" s="9" t="s">
        <v>52</v>
      </c>
      <c r="B76" s="9" t="s">
        <v>24</v>
      </c>
      <c r="C76" s="9" t="s">
        <v>104</v>
      </c>
      <c r="D76" s="10">
        <v>10</v>
      </c>
      <c r="E76" s="11">
        <v>13</v>
      </c>
      <c r="F76" s="10">
        <v>10</v>
      </c>
      <c r="G76" s="3">
        <v>10</v>
      </c>
      <c r="I76" s="30"/>
      <c r="K76" s="30"/>
      <c r="N76" s="35"/>
    </row>
    <row r="77" spans="1:14" ht="12" customHeight="1">
      <c r="A77" s="9" t="s">
        <v>53</v>
      </c>
      <c r="B77" s="9" t="s">
        <v>24</v>
      </c>
      <c r="C77" s="9" t="s">
        <v>104</v>
      </c>
      <c r="D77" s="10">
        <v>8</v>
      </c>
      <c r="E77" s="11">
        <v>4</v>
      </c>
      <c r="F77" s="10">
        <v>8</v>
      </c>
      <c r="G77" s="3">
        <v>5</v>
      </c>
      <c r="I77" s="30"/>
      <c r="K77" s="30"/>
      <c r="N77" s="35"/>
    </row>
    <row r="78" spans="1:14" ht="12" customHeight="1">
      <c r="A78" s="9" t="s">
        <v>54</v>
      </c>
      <c r="B78" s="9" t="s">
        <v>24</v>
      </c>
      <c r="C78" s="9" t="s">
        <v>104</v>
      </c>
      <c r="D78" s="10">
        <v>8</v>
      </c>
      <c r="E78" s="11">
        <v>11</v>
      </c>
      <c r="F78" s="10">
        <v>12</v>
      </c>
      <c r="G78" s="3">
        <v>10</v>
      </c>
      <c r="I78" s="30"/>
      <c r="K78" s="30"/>
      <c r="N78" s="35"/>
    </row>
    <row r="79" spans="1:14" ht="12" customHeight="1">
      <c r="A79" s="9" t="s">
        <v>29</v>
      </c>
      <c r="B79" s="9" t="s">
        <v>24</v>
      </c>
      <c r="C79" s="9" t="s">
        <v>104</v>
      </c>
      <c r="D79" s="10">
        <v>18</v>
      </c>
      <c r="E79" s="11">
        <v>3</v>
      </c>
      <c r="F79" s="10">
        <v>10</v>
      </c>
      <c r="G79" s="3">
        <v>5</v>
      </c>
      <c r="I79" s="30"/>
      <c r="K79" s="30"/>
      <c r="N79" s="35"/>
    </row>
    <row r="80" spans="1:14" ht="12" customHeight="1">
      <c r="A80" s="9" t="s">
        <v>30</v>
      </c>
      <c r="B80" s="9" t="s">
        <v>24</v>
      </c>
      <c r="C80" s="9" t="s">
        <v>104</v>
      </c>
      <c r="D80" s="10">
        <v>10</v>
      </c>
      <c r="E80" s="11"/>
      <c r="F80" s="10"/>
      <c r="G80" s="3"/>
      <c r="I80" s="30"/>
      <c r="K80" s="30"/>
      <c r="N80" s="35"/>
    </row>
    <row r="81" spans="1:14" ht="12" customHeight="1">
      <c r="A81" s="9" t="s">
        <v>31</v>
      </c>
      <c r="B81" s="9" t="s">
        <v>24</v>
      </c>
      <c r="C81" s="9" t="s">
        <v>104</v>
      </c>
      <c r="D81" s="10">
        <v>4</v>
      </c>
      <c r="E81" s="11"/>
      <c r="F81" s="10"/>
      <c r="G81" s="3"/>
      <c r="I81" s="30"/>
      <c r="K81" s="30"/>
      <c r="N81" s="35"/>
    </row>
    <row r="82" spans="1:14" ht="12" customHeight="1">
      <c r="A82" s="9" t="s">
        <v>32</v>
      </c>
      <c r="B82" s="9" t="s">
        <v>24</v>
      </c>
      <c r="C82" s="9" t="s">
        <v>104</v>
      </c>
      <c r="D82" s="10">
        <v>4</v>
      </c>
      <c r="E82" s="11"/>
      <c r="F82" s="10"/>
      <c r="G82" s="3"/>
      <c r="I82" s="30"/>
      <c r="K82" s="30"/>
      <c r="N82" s="35"/>
    </row>
    <row r="83" spans="1:14" ht="12" customHeight="1">
      <c r="A83" s="9" t="s">
        <v>258</v>
      </c>
      <c r="B83" s="9" t="s">
        <v>24</v>
      </c>
      <c r="C83" s="9" t="s">
        <v>104</v>
      </c>
      <c r="D83" s="10"/>
      <c r="E83" s="11">
        <v>3</v>
      </c>
      <c r="F83" s="10">
        <v>11</v>
      </c>
      <c r="G83" s="3">
        <v>10</v>
      </c>
      <c r="I83" s="30"/>
      <c r="K83" s="30"/>
      <c r="N83" s="35"/>
    </row>
    <row r="84" spans="1:14" ht="12" customHeight="1">
      <c r="A84" s="9" t="s">
        <v>33</v>
      </c>
      <c r="B84" s="9" t="s">
        <v>24</v>
      </c>
      <c r="C84" s="9" t="s">
        <v>104</v>
      </c>
      <c r="D84" s="10">
        <v>8</v>
      </c>
      <c r="E84" s="11">
        <v>5</v>
      </c>
      <c r="F84" s="10">
        <v>8</v>
      </c>
      <c r="G84" s="3">
        <v>5</v>
      </c>
      <c r="I84" s="30"/>
      <c r="K84" s="30"/>
      <c r="N84" s="35"/>
    </row>
    <row r="85" spans="1:14" ht="12" customHeight="1">
      <c r="A85" s="9" t="s">
        <v>34</v>
      </c>
      <c r="B85" s="9" t="s">
        <v>24</v>
      </c>
      <c r="C85" s="9" t="s">
        <v>104</v>
      </c>
      <c r="D85" s="10">
        <v>5</v>
      </c>
      <c r="E85" s="11">
        <v>7</v>
      </c>
      <c r="F85" s="10">
        <v>5</v>
      </c>
      <c r="G85" s="3">
        <v>5</v>
      </c>
      <c r="I85" s="30"/>
      <c r="K85" s="30"/>
      <c r="N85" s="35"/>
    </row>
    <row r="86" spans="1:14" ht="12" customHeight="1">
      <c r="A86" s="9" t="s">
        <v>35</v>
      </c>
      <c r="B86" s="9" t="s">
        <v>24</v>
      </c>
      <c r="C86" s="9" t="s">
        <v>104</v>
      </c>
      <c r="D86" s="10">
        <v>4</v>
      </c>
      <c r="E86" s="11">
        <v>0</v>
      </c>
      <c r="F86" s="10">
        <v>5</v>
      </c>
      <c r="G86" s="3">
        <v>2</v>
      </c>
      <c r="I86" s="30"/>
      <c r="K86" s="30"/>
      <c r="N86" s="35"/>
    </row>
    <row r="87" spans="1:14" ht="12" customHeight="1">
      <c r="A87" s="9" t="s">
        <v>36</v>
      </c>
      <c r="B87" s="9" t="s">
        <v>24</v>
      </c>
      <c r="C87" s="9" t="s">
        <v>104</v>
      </c>
      <c r="D87" s="10">
        <v>5</v>
      </c>
      <c r="E87" s="11">
        <v>2</v>
      </c>
      <c r="F87" s="10">
        <v>5</v>
      </c>
      <c r="G87" s="3">
        <v>2</v>
      </c>
      <c r="I87" s="30"/>
      <c r="K87" s="30"/>
      <c r="N87" s="35"/>
    </row>
    <row r="88" spans="1:14" ht="12" customHeight="1">
      <c r="A88" s="9" t="s">
        <v>37</v>
      </c>
      <c r="B88" s="9" t="s">
        <v>24</v>
      </c>
      <c r="C88" s="9" t="s">
        <v>104</v>
      </c>
      <c r="D88" s="10">
        <v>20</v>
      </c>
      <c r="E88" s="11">
        <v>30</v>
      </c>
      <c r="F88" s="10">
        <v>25</v>
      </c>
      <c r="G88" s="3">
        <v>25</v>
      </c>
      <c r="I88" s="30"/>
      <c r="K88" s="30"/>
      <c r="N88" s="35"/>
    </row>
    <row r="89" spans="1:14" ht="12" customHeight="1">
      <c r="A89" s="9" t="s">
        <v>38</v>
      </c>
      <c r="B89" s="9" t="s">
        <v>24</v>
      </c>
      <c r="C89" s="9" t="s">
        <v>104</v>
      </c>
      <c r="D89" s="10">
        <v>10</v>
      </c>
      <c r="E89" s="11">
        <v>10</v>
      </c>
      <c r="F89" s="10">
        <v>10</v>
      </c>
      <c r="G89" s="3">
        <v>10</v>
      </c>
      <c r="I89" s="30"/>
      <c r="K89" s="30"/>
      <c r="N89" s="35"/>
    </row>
    <row r="90" spans="1:14" ht="12" customHeight="1">
      <c r="A90" s="9" t="s">
        <v>39</v>
      </c>
      <c r="B90" s="9" t="s">
        <v>24</v>
      </c>
      <c r="C90" s="9" t="s">
        <v>104</v>
      </c>
      <c r="D90" s="10">
        <v>6</v>
      </c>
      <c r="E90" s="11">
        <v>4</v>
      </c>
      <c r="F90" s="10">
        <v>6</v>
      </c>
      <c r="G90" s="3">
        <v>4</v>
      </c>
      <c r="I90" s="30"/>
      <c r="K90" s="30"/>
      <c r="N90" s="35"/>
    </row>
    <row r="91" spans="1:14" ht="12" customHeight="1">
      <c r="A91" s="9" t="s">
        <v>55</v>
      </c>
      <c r="B91" s="9" t="s">
        <v>24</v>
      </c>
      <c r="C91" s="9" t="s">
        <v>104</v>
      </c>
      <c r="D91" s="10">
        <v>8</v>
      </c>
      <c r="E91" s="11">
        <v>12</v>
      </c>
      <c r="F91" s="10">
        <v>12</v>
      </c>
      <c r="G91" s="3">
        <v>10</v>
      </c>
      <c r="I91" s="30"/>
      <c r="K91" s="30"/>
      <c r="N91" s="35"/>
    </row>
    <row r="92" spans="1:14" ht="12" customHeight="1">
      <c r="A92" s="9" t="s">
        <v>40</v>
      </c>
      <c r="B92" s="9" t="s">
        <v>24</v>
      </c>
      <c r="C92" s="9" t="s">
        <v>104</v>
      </c>
      <c r="D92" s="10">
        <v>4</v>
      </c>
      <c r="E92" s="11">
        <v>2</v>
      </c>
      <c r="F92" s="10">
        <v>5</v>
      </c>
      <c r="G92" s="3">
        <v>3</v>
      </c>
      <c r="I92" s="30"/>
      <c r="K92" s="30"/>
      <c r="N92" s="35"/>
    </row>
    <row r="93" spans="1:14" ht="12" customHeight="1">
      <c r="A93" s="9" t="s">
        <v>56</v>
      </c>
      <c r="B93" s="9" t="s">
        <v>24</v>
      </c>
      <c r="C93" s="9" t="s">
        <v>104</v>
      </c>
      <c r="D93" s="10">
        <v>4</v>
      </c>
      <c r="E93" s="11">
        <v>5</v>
      </c>
      <c r="F93" s="10">
        <v>6</v>
      </c>
      <c r="G93" s="3">
        <v>5</v>
      </c>
      <c r="I93" s="30"/>
      <c r="K93" s="30"/>
      <c r="N93" s="35"/>
    </row>
    <row r="94" spans="1:14" ht="12" customHeight="1">
      <c r="A94" s="9" t="s">
        <v>57</v>
      </c>
      <c r="B94" s="9" t="s">
        <v>24</v>
      </c>
      <c r="C94" s="9" t="s">
        <v>104</v>
      </c>
      <c r="D94" s="10">
        <v>8</v>
      </c>
      <c r="E94" s="11">
        <v>6</v>
      </c>
      <c r="F94" s="10">
        <v>9</v>
      </c>
      <c r="G94" s="3">
        <v>6</v>
      </c>
      <c r="I94" s="30"/>
      <c r="K94" s="30"/>
      <c r="N94" s="35"/>
    </row>
    <row r="95" spans="1:14" ht="12" customHeight="1">
      <c r="A95" s="9" t="s">
        <v>58</v>
      </c>
      <c r="B95" s="9" t="s">
        <v>24</v>
      </c>
      <c r="C95" s="9" t="s">
        <v>104</v>
      </c>
      <c r="D95" s="10">
        <v>5</v>
      </c>
      <c r="E95" s="11">
        <v>7</v>
      </c>
      <c r="F95" s="10">
        <v>8</v>
      </c>
      <c r="G95" s="3">
        <v>8</v>
      </c>
      <c r="I95" s="30"/>
      <c r="K95" s="30"/>
      <c r="N95" s="35"/>
    </row>
    <row r="96" spans="1:14" ht="12" customHeight="1">
      <c r="A96" s="9" t="s">
        <v>44</v>
      </c>
      <c r="B96" s="9" t="s">
        <v>24</v>
      </c>
      <c r="C96" s="9" t="s">
        <v>104</v>
      </c>
      <c r="D96" s="10">
        <v>15</v>
      </c>
      <c r="E96" s="11">
        <v>9</v>
      </c>
      <c r="F96" s="10">
        <v>10</v>
      </c>
      <c r="G96" s="3">
        <v>10</v>
      </c>
      <c r="I96" s="30"/>
      <c r="K96" s="30"/>
      <c r="N96" s="35"/>
    </row>
    <row r="97" spans="1:14" ht="12" customHeight="1">
      <c r="A97" s="9" t="s">
        <v>59</v>
      </c>
      <c r="B97" s="9" t="s">
        <v>24</v>
      </c>
      <c r="C97" s="9" t="s">
        <v>104</v>
      </c>
      <c r="D97" s="10">
        <v>12</v>
      </c>
      <c r="E97" s="11">
        <v>9</v>
      </c>
      <c r="F97" s="10">
        <v>10</v>
      </c>
      <c r="G97" s="3">
        <v>10</v>
      </c>
      <c r="I97" s="30"/>
      <c r="K97" s="30"/>
      <c r="N97" s="35"/>
    </row>
    <row r="98" spans="1:14" ht="12" customHeight="1">
      <c r="A98" s="9" t="s">
        <v>46</v>
      </c>
      <c r="B98" s="9" t="s">
        <v>24</v>
      </c>
      <c r="C98" s="9" t="s">
        <v>104</v>
      </c>
      <c r="D98" s="10">
        <v>5</v>
      </c>
      <c r="E98" s="11">
        <v>3</v>
      </c>
      <c r="F98" s="10">
        <v>5</v>
      </c>
      <c r="G98" s="3">
        <v>5</v>
      </c>
      <c r="I98" s="30"/>
      <c r="K98" s="30"/>
      <c r="N98" s="35"/>
    </row>
    <row r="99" spans="1:14" ht="12" customHeight="1">
      <c r="A99" s="9" t="s">
        <v>47</v>
      </c>
      <c r="B99" s="9" t="s">
        <v>24</v>
      </c>
      <c r="C99" s="9" t="s">
        <v>104</v>
      </c>
      <c r="D99" s="10">
        <v>5</v>
      </c>
      <c r="E99" s="11">
        <v>8</v>
      </c>
      <c r="F99" s="10">
        <v>5</v>
      </c>
      <c r="G99" s="3">
        <v>5</v>
      </c>
      <c r="I99" s="30"/>
      <c r="K99" s="30"/>
      <c r="N99" s="35"/>
    </row>
    <row r="100" spans="1:14" ht="12" customHeight="1">
      <c r="A100" s="9" t="s">
        <v>299</v>
      </c>
      <c r="B100" s="9" t="s">
        <v>24</v>
      </c>
      <c r="C100" s="9" t="s">
        <v>104</v>
      </c>
      <c r="D100" s="10">
        <v>18</v>
      </c>
      <c r="E100" s="11">
        <v>13</v>
      </c>
      <c r="F100" s="10"/>
      <c r="G100" s="3"/>
      <c r="I100" s="30"/>
      <c r="K100" s="30"/>
      <c r="N100" s="35"/>
    </row>
    <row r="101" spans="1:14" ht="12" customHeight="1">
      <c r="A101" s="10" t="s">
        <v>286</v>
      </c>
      <c r="B101" s="9" t="s">
        <v>24</v>
      </c>
      <c r="C101" s="9" t="s">
        <v>104</v>
      </c>
      <c r="D101" s="10"/>
      <c r="E101" s="11"/>
      <c r="F101" s="10">
        <v>10</v>
      </c>
      <c r="G101" s="3">
        <v>5</v>
      </c>
      <c r="I101" s="30"/>
      <c r="K101" s="30"/>
      <c r="N101" s="35"/>
    </row>
    <row r="102" spans="1:14" ht="12" customHeight="1">
      <c r="A102" s="10" t="s">
        <v>287</v>
      </c>
      <c r="B102" s="9" t="s">
        <v>24</v>
      </c>
      <c r="C102" s="9" t="s">
        <v>104</v>
      </c>
      <c r="D102" s="10"/>
      <c r="E102" s="11"/>
      <c r="F102" s="10">
        <v>10</v>
      </c>
      <c r="G102" s="3">
        <v>5</v>
      </c>
      <c r="I102" s="30"/>
      <c r="K102" s="30"/>
      <c r="N102" s="35"/>
    </row>
    <row r="103" spans="1:15" ht="12" customHeight="1">
      <c r="A103" s="9" t="s">
        <v>48</v>
      </c>
      <c r="B103" s="9" t="s">
        <v>24</v>
      </c>
      <c r="C103" s="9" t="s">
        <v>104</v>
      </c>
      <c r="D103" s="10">
        <v>5</v>
      </c>
      <c r="E103" s="11">
        <v>4</v>
      </c>
      <c r="F103" s="10">
        <v>5</v>
      </c>
      <c r="G103" s="3">
        <v>5</v>
      </c>
      <c r="H103" s="23">
        <f>SUM(D75:D103)+30</f>
        <v>245</v>
      </c>
      <c r="I103" s="30">
        <f>SUM(E75:E103)</f>
        <v>173</v>
      </c>
      <c r="J103" s="23">
        <f>SUM(F75:F103)</f>
        <v>215</v>
      </c>
      <c r="K103" s="30">
        <f>SUM(G75:G103)</f>
        <v>173</v>
      </c>
      <c r="L103" s="79" t="s">
        <v>324</v>
      </c>
      <c r="M103" s="78"/>
      <c r="N103" s="78"/>
      <c r="O103" s="78"/>
    </row>
    <row r="104" spans="1:14" ht="12" customHeight="1">
      <c r="A104" s="9" t="s">
        <v>247</v>
      </c>
      <c r="B104" s="9" t="s">
        <v>24</v>
      </c>
      <c r="C104" s="9" t="s">
        <v>5</v>
      </c>
      <c r="D104" s="10"/>
      <c r="E104" s="11"/>
      <c r="F104" s="10"/>
      <c r="G104" s="3"/>
      <c r="I104" s="30"/>
      <c r="K104" s="30"/>
      <c r="N104" s="35"/>
    </row>
    <row r="105" spans="1:14" ht="12" customHeight="1">
      <c r="A105" s="9" t="s">
        <v>292</v>
      </c>
      <c r="B105" s="9" t="s">
        <v>24</v>
      </c>
      <c r="C105" s="9" t="s">
        <v>5</v>
      </c>
      <c r="D105" s="10">
        <v>5</v>
      </c>
      <c r="E105" s="11">
        <v>2</v>
      </c>
      <c r="F105" s="10">
        <v>5</v>
      </c>
      <c r="G105" s="3">
        <v>3</v>
      </c>
      <c r="I105" s="30"/>
      <c r="K105" s="30"/>
      <c r="N105" s="35"/>
    </row>
    <row r="106" spans="1:14" ht="12" customHeight="1">
      <c r="A106" s="9" t="s">
        <v>62</v>
      </c>
      <c r="B106" s="9" t="s">
        <v>24</v>
      </c>
      <c r="C106" s="9" t="s">
        <v>5</v>
      </c>
      <c r="D106" s="10">
        <v>10</v>
      </c>
      <c r="E106" s="11">
        <v>8</v>
      </c>
      <c r="F106" s="10">
        <v>15</v>
      </c>
      <c r="G106" s="3">
        <v>10</v>
      </c>
      <c r="I106" s="30"/>
      <c r="K106" s="30"/>
      <c r="N106" s="35"/>
    </row>
    <row r="107" spans="1:14" ht="12" customHeight="1">
      <c r="A107" s="9" t="s">
        <v>61</v>
      </c>
      <c r="B107" s="9" t="s">
        <v>24</v>
      </c>
      <c r="C107" s="9" t="s">
        <v>5</v>
      </c>
      <c r="D107" s="10">
        <v>5</v>
      </c>
      <c r="E107" s="11">
        <v>3</v>
      </c>
      <c r="F107" s="10">
        <v>5</v>
      </c>
      <c r="G107" s="3">
        <v>4</v>
      </c>
      <c r="I107" s="30"/>
      <c r="K107" s="30"/>
      <c r="N107" s="35"/>
    </row>
    <row r="108" spans="1:14" ht="12" customHeight="1">
      <c r="A108" s="9" t="s">
        <v>60</v>
      </c>
      <c r="B108" s="25" t="s">
        <v>24</v>
      </c>
      <c r="C108" s="25" t="s">
        <v>5</v>
      </c>
      <c r="D108" s="26">
        <v>5</v>
      </c>
      <c r="E108" s="27">
        <v>0</v>
      </c>
      <c r="F108" s="26"/>
      <c r="G108" s="33"/>
      <c r="H108" s="23">
        <f>SUM(D105:D108)</f>
        <v>25</v>
      </c>
      <c r="I108" s="30">
        <f>SUM(E105:E108)</f>
        <v>13</v>
      </c>
      <c r="J108" s="23">
        <f>SUM(F105:F108)</f>
        <v>25</v>
      </c>
      <c r="K108" s="30">
        <f>SUM(G105:G108)</f>
        <v>17</v>
      </c>
      <c r="N108" s="35"/>
    </row>
    <row r="109" spans="1:14" ht="12" customHeight="1">
      <c r="A109" s="9" t="s">
        <v>233</v>
      </c>
      <c r="B109" s="9" t="s">
        <v>23</v>
      </c>
      <c r="C109" s="9" t="s">
        <v>232</v>
      </c>
      <c r="D109" s="10">
        <v>50</v>
      </c>
      <c r="E109" s="11">
        <v>40</v>
      </c>
      <c r="F109" s="10">
        <v>50</v>
      </c>
      <c r="G109" s="34">
        <v>50</v>
      </c>
      <c r="I109" s="30"/>
      <c r="K109" s="30"/>
      <c r="N109" s="35"/>
    </row>
    <row r="110" spans="1:14" ht="12" customHeight="1">
      <c r="A110" s="9" t="s">
        <v>51</v>
      </c>
      <c r="B110" s="9" t="s">
        <v>23</v>
      </c>
      <c r="C110" s="9" t="s">
        <v>104</v>
      </c>
      <c r="D110" s="10">
        <v>15</v>
      </c>
      <c r="E110" s="11">
        <v>15</v>
      </c>
      <c r="F110" s="10">
        <v>15</v>
      </c>
      <c r="G110" s="34">
        <v>15</v>
      </c>
      <c r="I110" s="30"/>
      <c r="K110" s="30"/>
      <c r="N110" s="35"/>
    </row>
    <row r="111" spans="1:14" ht="12" customHeight="1">
      <c r="A111" s="2" t="s">
        <v>243</v>
      </c>
      <c r="B111" s="2"/>
      <c r="C111" s="2"/>
      <c r="D111" s="3">
        <v>80</v>
      </c>
      <c r="E111" s="11"/>
      <c r="F111" s="3"/>
      <c r="G111" s="17">
        <v>70</v>
      </c>
      <c r="I111" s="30"/>
      <c r="K111" s="30"/>
      <c r="N111" s="35"/>
    </row>
    <row r="112" spans="1:15" s="7" customFormat="1" ht="12" customHeight="1" thickBot="1">
      <c r="A112" s="64" t="s">
        <v>307</v>
      </c>
      <c r="B112" s="64"/>
      <c r="C112" s="64"/>
      <c r="D112" s="65">
        <f>SUM(D27:D111)</f>
        <v>1377</v>
      </c>
      <c r="E112" s="66">
        <f>SUM(E27:E111)</f>
        <v>1532</v>
      </c>
      <c r="F112" s="65">
        <f>SUM(F27:F111)</f>
        <v>1389</v>
      </c>
      <c r="G112" s="71">
        <f>SUM(G27:G111)</f>
        <v>1377</v>
      </c>
      <c r="H112" s="67"/>
      <c r="I112" s="68"/>
      <c r="J112" s="67"/>
      <c r="K112" s="68"/>
      <c r="L112" s="67"/>
      <c r="M112" s="67"/>
      <c r="N112" s="69"/>
      <c r="O112" s="70"/>
    </row>
    <row r="113" spans="1:15" s="7" customFormat="1" ht="12" customHeight="1" thickTop="1">
      <c r="A113" s="8"/>
      <c r="B113" s="8"/>
      <c r="C113" s="8"/>
      <c r="D113" s="12"/>
      <c r="E113" s="12"/>
      <c r="F113" s="12"/>
      <c r="G113" s="6"/>
      <c r="H113" s="59"/>
      <c r="I113" s="31"/>
      <c r="J113" s="59"/>
      <c r="K113" s="31"/>
      <c r="L113" s="59"/>
      <c r="M113" s="59"/>
      <c r="N113" s="39"/>
      <c r="O113" s="73"/>
    </row>
    <row r="114" spans="1:14" ht="12" customHeight="1">
      <c r="A114" s="80" t="s">
        <v>76</v>
      </c>
      <c r="B114" s="80"/>
      <c r="C114" s="80"/>
      <c r="D114" s="80"/>
      <c r="E114" s="12"/>
      <c r="F114" s="5"/>
      <c r="G114" s="15"/>
      <c r="I114" s="30"/>
      <c r="K114" s="30"/>
      <c r="N114" s="35"/>
    </row>
    <row r="115" spans="1:14" ht="12" customHeight="1">
      <c r="A115" s="9" t="s">
        <v>78</v>
      </c>
      <c r="B115" s="9" t="s">
        <v>77</v>
      </c>
      <c r="C115" s="9" t="s">
        <v>232</v>
      </c>
      <c r="D115" s="10">
        <v>70</v>
      </c>
      <c r="E115" s="11">
        <v>80</v>
      </c>
      <c r="F115" s="10">
        <v>80</v>
      </c>
      <c r="G115" s="17">
        <v>75</v>
      </c>
      <c r="I115" s="30"/>
      <c r="K115" s="30"/>
      <c r="N115" s="35"/>
    </row>
    <row r="116" spans="1:14" ht="12" customHeight="1">
      <c r="A116" s="9" t="s">
        <v>79</v>
      </c>
      <c r="B116" s="9" t="s">
        <v>77</v>
      </c>
      <c r="C116" s="9" t="s">
        <v>232</v>
      </c>
      <c r="D116" s="10">
        <v>30</v>
      </c>
      <c r="E116" s="11">
        <v>27</v>
      </c>
      <c r="F116" s="10">
        <v>30</v>
      </c>
      <c r="G116" s="17">
        <v>25</v>
      </c>
      <c r="H116" s="23">
        <f>SUM(D115:D116)</f>
        <v>100</v>
      </c>
      <c r="I116" s="30">
        <f>SUM(E115:E116)</f>
        <v>107</v>
      </c>
      <c r="J116" s="23">
        <f>SUM(F115:F116)</f>
        <v>110</v>
      </c>
      <c r="K116" s="30">
        <f>SUM(G115:G116)</f>
        <v>100</v>
      </c>
      <c r="N116" s="35"/>
    </row>
    <row r="117" spans="1:14" ht="12" customHeight="1">
      <c r="A117" s="9" t="s">
        <v>282</v>
      </c>
      <c r="B117" s="9" t="s">
        <v>77</v>
      </c>
      <c r="C117" s="9" t="s">
        <v>50</v>
      </c>
      <c r="D117" s="10">
        <v>20</v>
      </c>
      <c r="E117" s="11">
        <v>17</v>
      </c>
      <c r="F117" s="10">
        <v>20</v>
      </c>
      <c r="G117" s="17">
        <v>15</v>
      </c>
      <c r="I117" s="30"/>
      <c r="K117" s="30"/>
      <c r="N117" s="35"/>
    </row>
    <row r="118" spans="1:14" ht="12" customHeight="1">
      <c r="A118" s="9" t="s">
        <v>102</v>
      </c>
      <c r="B118" s="9" t="s">
        <v>77</v>
      </c>
      <c r="C118" s="9" t="s">
        <v>64</v>
      </c>
      <c r="D118" s="10">
        <v>20</v>
      </c>
      <c r="E118" s="11">
        <v>24</v>
      </c>
      <c r="F118" s="10">
        <v>20</v>
      </c>
      <c r="G118" s="17">
        <v>20</v>
      </c>
      <c r="I118" s="30"/>
      <c r="K118" s="30"/>
      <c r="N118" s="35"/>
    </row>
    <row r="119" spans="1:14" ht="12" customHeight="1">
      <c r="A119" s="9" t="s">
        <v>101</v>
      </c>
      <c r="B119" s="9" t="s">
        <v>77</v>
      </c>
      <c r="C119" s="9" t="s">
        <v>64</v>
      </c>
      <c r="D119" s="10">
        <v>25</v>
      </c>
      <c r="E119" s="11">
        <v>27</v>
      </c>
      <c r="F119" s="10">
        <v>30</v>
      </c>
      <c r="G119" s="17">
        <v>30</v>
      </c>
      <c r="H119" s="23">
        <f>SUM(D117:D119)</f>
        <v>65</v>
      </c>
      <c r="I119" s="30">
        <f>SUM(E117:E119)</f>
        <v>68</v>
      </c>
      <c r="J119" s="23">
        <f>SUM(F117:F119)</f>
        <v>70</v>
      </c>
      <c r="K119" s="30">
        <f>SUM(G117:G119)</f>
        <v>65</v>
      </c>
      <c r="N119" s="35"/>
    </row>
    <row r="120" spans="1:14" ht="12" customHeight="1">
      <c r="A120" s="9" t="s">
        <v>281</v>
      </c>
      <c r="B120" s="9" t="s">
        <v>77</v>
      </c>
      <c r="C120" s="9" t="s">
        <v>104</v>
      </c>
      <c r="D120" s="10"/>
      <c r="E120" s="11">
        <v>2</v>
      </c>
      <c r="F120" s="10"/>
      <c r="I120" s="30"/>
      <c r="K120" s="30"/>
      <c r="N120" s="35"/>
    </row>
    <row r="121" spans="1:14" ht="12" customHeight="1">
      <c r="A121" s="9" t="s">
        <v>83</v>
      </c>
      <c r="B121" s="9" t="s">
        <v>77</v>
      </c>
      <c r="C121" s="9" t="s">
        <v>104</v>
      </c>
      <c r="D121" s="10">
        <v>5</v>
      </c>
      <c r="E121" s="11">
        <v>7</v>
      </c>
      <c r="F121" s="10">
        <v>5</v>
      </c>
      <c r="G121" s="17">
        <v>5</v>
      </c>
      <c r="I121" s="30"/>
      <c r="K121" s="30"/>
      <c r="N121" s="35"/>
    </row>
    <row r="122" spans="1:14" ht="12" customHeight="1">
      <c r="A122" s="9" t="s">
        <v>84</v>
      </c>
      <c r="B122" s="9" t="s">
        <v>77</v>
      </c>
      <c r="C122" s="9" t="s">
        <v>104</v>
      </c>
      <c r="D122" s="10">
        <v>5</v>
      </c>
      <c r="E122" s="11">
        <v>0</v>
      </c>
      <c r="F122" s="10">
        <v>2</v>
      </c>
      <c r="G122" s="17">
        <v>2</v>
      </c>
      <c r="I122" s="30"/>
      <c r="K122" s="30"/>
      <c r="N122" s="35"/>
    </row>
    <row r="123" spans="1:14" ht="12" customHeight="1">
      <c r="A123" s="9" t="s">
        <v>85</v>
      </c>
      <c r="B123" s="9" t="s">
        <v>77</v>
      </c>
      <c r="C123" s="9" t="s">
        <v>104</v>
      </c>
      <c r="D123" s="10">
        <v>5</v>
      </c>
      <c r="E123" s="11">
        <v>2</v>
      </c>
      <c r="F123" s="10">
        <v>4</v>
      </c>
      <c r="G123" s="17">
        <v>4</v>
      </c>
      <c r="I123" s="30"/>
      <c r="K123" s="30"/>
      <c r="N123" s="35"/>
    </row>
    <row r="124" spans="1:14" ht="12" customHeight="1">
      <c r="A124" s="9" t="s">
        <v>87</v>
      </c>
      <c r="B124" s="9" t="s">
        <v>77</v>
      </c>
      <c r="C124" s="9" t="s">
        <v>104</v>
      </c>
      <c r="D124" s="10"/>
      <c r="E124" s="11">
        <v>0</v>
      </c>
      <c r="F124" s="10">
        <v>2</v>
      </c>
      <c r="G124" s="17">
        <v>2</v>
      </c>
      <c r="I124" s="30"/>
      <c r="K124" s="30"/>
      <c r="N124" s="35"/>
    </row>
    <row r="125" spans="1:14" ht="12" customHeight="1">
      <c r="A125" s="9" t="s">
        <v>86</v>
      </c>
      <c r="B125" s="9" t="s">
        <v>77</v>
      </c>
      <c r="C125" s="9" t="s">
        <v>104</v>
      </c>
      <c r="D125" s="10">
        <v>5</v>
      </c>
      <c r="E125" s="11">
        <v>7</v>
      </c>
      <c r="F125" s="10">
        <v>7</v>
      </c>
      <c r="G125" s="17">
        <v>7</v>
      </c>
      <c r="I125" s="30"/>
      <c r="K125" s="30"/>
      <c r="N125" s="35"/>
    </row>
    <row r="126" spans="1:14" ht="12" customHeight="1">
      <c r="A126" s="9" t="s">
        <v>81</v>
      </c>
      <c r="B126" s="9" t="s">
        <v>77</v>
      </c>
      <c r="C126" s="9" t="s">
        <v>104</v>
      </c>
      <c r="D126" s="10">
        <v>7</v>
      </c>
      <c r="E126" s="11">
        <v>9</v>
      </c>
      <c r="F126" s="10">
        <v>9</v>
      </c>
      <c r="G126" s="17">
        <v>7</v>
      </c>
      <c r="I126" s="30"/>
      <c r="K126" s="30"/>
      <c r="N126" s="35"/>
    </row>
    <row r="127" spans="1:14" ht="12" customHeight="1">
      <c r="A127" s="9" t="s">
        <v>82</v>
      </c>
      <c r="B127" s="9" t="s">
        <v>77</v>
      </c>
      <c r="C127" s="9" t="s">
        <v>104</v>
      </c>
      <c r="D127" s="10">
        <v>3</v>
      </c>
      <c r="E127" s="11">
        <v>0</v>
      </c>
      <c r="F127" s="10">
        <v>3</v>
      </c>
      <c r="G127" s="17">
        <v>3</v>
      </c>
      <c r="H127" s="23">
        <f>SUM(D120:D127)</f>
        <v>30</v>
      </c>
      <c r="I127" s="30">
        <f>SUM(E120:E127)</f>
        <v>27</v>
      </c>
      <c r="J127" s="23">
        <f>SUM(F120:F127)</f>
        <v>32</v>
      </c>
      <c r="K127" s="30">
        <f>SUM(G120:G127)</f>
        <v>30</v>
      </c>
      <c r="N127" s="35"/>
    </row>
    <row r="128" spans="1:14" ht="12" customHeight="1">
      <c r="A128" s="9" t="s">
        <v>90</v>
      </c>
      <c r="B128" s="9" t="s">
        <v>77</v>
      </c>
      <c r="C128" s="9" t="s">
        <v>5</v>
      </c>
      <c r="D128" s="10">
        <v>4</v>
      </c>
      <c r="E128" s="11">
        <v>3</v>
      </c>
      <c r="F128" s="10">
        <v>5</v>
      </c>
      <c r="G128" s="17">
        <v>5</v>
      </c>
      <c r="I128" s="30"/>
      <c r="K128" s="30"/>
      <c r="N128" s="35"/>
    </row>
    <row r="129" spans="1:14" ht="12" customHeight="1">
      <c r="A129" s="9" t="s">
        <v>91</v>
      </c>
      <c r="B129" s="9" t="s">
        <v>88</v>
      </c>
      <c r="C129" s="9" t="s">
        <v>5</v>
      </c>
      <c r="D129" s="10">
        <v>16</v>
      </c>
      <c r="E129" s="11">
        <v>11</v>
      </c>
      <c r="F129" s="10">
        <v>25</v>
      </c>
      <c r="G129" s="17">
        <v>15</v>
      </c>
      <c r="I129" s="30"/>
      <c r="K129" s="30"/>
      <c r="N129" s="35"/>
    </row>
    <row r="130" spans="1:14" ht="12" customHeight="1">
      <c r="A130" s="9" t="s">
        <v>89</v>
      </c>
      <c r="B130" s="9" t="s">
        <v>88</v>
      </c>
      <c r="C130" s="9" t="s">
        <v>5</v>
      </c>
      <c r="D130" s="10">
        <v>12</v>
      </c>
      <c r="E130" s="11">
        <v>10</v>
      </c>
      <c r="F130" s="10">
        <v>15</v>
      </c>
      <c r="G130" s="17">
        <v>10</v>
      </c>
      <c r="I130" s="30"/>
      <c r="K130" s="30"/>
      <c r="N130" s="35"/>
    </row>
    <row r="131" spans="1:14" ht="12" customHeight="1">
      <c r="A131" s="9" t="s">
        <v>246</v>
      </c>
      <c r="B131" s="9" t="s">
        <v>88</v>
      </c>
      <c r="C131" s="9" t="s">
        <v>5</v>
      </c>
      <c r="D131" s="10">
        <v>12</v>
      </c>
      <c r="E131" s="11">
        <v>0</v>
      </c>
      <c r="F131" s="10">
        <v>15</v>
      </c>
      <c r="G131" s="17">
        <v>5</v>
      </c>
      <c r="I131" s="30"/>
      <c r="K131" s="30"/>
      <c r="N131" s="35"/>
    </row>
    <row r="132" spans="1:14" ht="12" customHeight="1">
      <c r="A132" s="9" t="s">
        <v>92</v>
      </c>
      <c r="B132" s="9" t="s">
        <v>88</v>
      </c>
      <c r="C132" s="9" t="s">
        <v>5</v>
      </c>
      <c r="D132" s="10">
        <v>16</v>
      </c>
      <c r="E132" s="11">
        <v>12</v>
      </c>
      <c r="F132" s="10">
        <v>20</v>
      </c>
      <c r="G132" s="17">
        <v>15</v>
      </c>
      <c r="H132" s="23">
        <f>SUM(D128:D132)</f>
        <v>60</v>
      </c>
      <c r="I132" s="30">
        <f>SUM(E128:E132)</f>
        <v>36</v>
      </c>
      <c r="J132" s="23">
        <f>SUM(F128:F132)</f>
        <v>80</v>
      </c>
      <c r="K132" s="30">
        <f>SUM(G128:G132)</f>
        <v>50</v>
      </c>
      <c r="N132" s="35"/>
    </row>
    <row r="133" spans="1:15" ht="12" customHeight="1">
      <c r="A133" s="9" t="s">
        <v>98</v>
      </c>
      <c r="B133" s="9" t="s">
        <v>88</v>
      </c>
      <c r="C133" s="9" t="s">
        <v>14</v>
      </c>
      <c r="D133" s="10"/>
      <c r="E133" s="11">
        <v>12</v>
      </c>
      <c r="F133" s="10">
        <v>15</v>
      </c>
      <c r="I133" s="30"/>
      <c r="K133" s="30"/>
      <c r="L133" s="32">
        <v>15</v>
      </c>
      <c r="M133" s="32">
        <v>15</v>
      </c>
      <c r="N133" s="35"/>
      <c r="O133" s="49" t="s">
        <v>294</v>
      </c>
    </row>
    <row r="134" spans="1:14" ht="12" customHeight="1">
      <c r="A134" s="9" t="s">
        <v>99</v>
      </c>
      <c r="B134" s="9" t="s">
        <v>88</v>
      </c>
      <c r="C134" s="9" t="s">
        <v>14</v>
      </c>
      <c r="D134" s="10"/>
      <c r="E134" s="11">
        <v>8</v>
      </c>
      <c r="F134" s="10">
        <v>10</v>
      </c>
      <c r="I134" s="30"/>
      <c r="K134" s="30"/>
      <c r="L134" s="32">
        <v>10</v>
      </c>
      <c r="M134" s="32">
        <v>10</v>
      </c>
      <c r="N134" s="35"/>
    </row>
    <row r="135" spans="1:14" ht="12" customHeight="1">
      <c r="A135" s="9" t="s">
        <v>100</v>
      </c>
      <c r="B135" s="9" t="s">
        <v>88</v>
      </c>
      <c r="C135" s="9" t="s">
        <v>14</v>
      </c>
      <c r="D135" s="10"/>
      <c r="E135" s="11">
        <v>10</v>
      </c>
      <c r="F135" s="10">
        <v>15</v>
      </c>
      <c r="I135" s="30"/>
      <c r="K135" s="30"/>
      <c r="L135" s="32">
        <v>15</v>
      </c>
      <c r="M135" s="32">
        <v>15</v>
      </c>
      <c r="N135" s="35"/>
    </row>
    <row r="136" spans="1:14" ht="12" customHeight="1">
      <c r="A136" s="9" t="s">
        <v>93</v>
      </c>
      <c r="B136" s="9" t="s">
        <v>88</v>
      </c>
      <c r="C136" s="9" t="s">
        <v>20</v>
      </c>
      <c r="D136" s="10">
        <v>100</v>
      </c>
      <c r="E136" s="11">
        <v>125</v>
      </c>
      <c r="F136" s="10">
        <v>110</v>
      </c>
      <c r="G136" s="17">
        <v>100</v>
      </c>
      <c r="I136" s="30"/>
      <c r="K136" s="30"/>
      <c r="L136" s="32">
        <v>110</v>
      </c>
      <c r="M136" s="32">
        <v>110</v>
      </c>
      <c r="N136" s="35">
        <v>100</v>
      </c>
    </row>
    <row r="137" spans="1:14" ht="12" customHeight="1">
      <c r="A137" s="9" t="s">
        <v>94</v>
      </c>
      <c r="B137" s="9" t="s">
        <v>88</v>
      </c>
      <c r="C137" s="9" t="s">
        <v>20</v>
      </c>
      <c r="D137" s="10">
        <v>85</v>
      </c>
      <c r="E137" s="11">
        <v>79</v>
      </c>
      <c r="F137" s="10">
        <v>90</v>
      </c>
      <c r="G137" s="17">
        <v>80</v>
      </c>
      <c r="I137" s="30"/>
      <c r="K137" s="30"/>
      <c r="L137" s="32">
        <v>90</v>
      </c>
      <c r="M137" s="32">
        <v>90</v>
      </c>
      <c r="N137" s="35">
        <v>80</v>
      </c>
    </row>
    <row r="138" spans="1:14" ht="12" customHeight="1">
      <c r="A138" s="9" t="s">
        <v>95</v>
      </c>
      <c r="B138" s="9" t="s">
        <v>88</v>
      </c>
      <c r="C138" s="9" t="s">
        <v>20</v>
      </c>
      <c r="D138" s="10">
        <v>80</v>
      </c>
      <c r="E138" s="11">
        <v>141</v>
      </c>
      <c r="F138" s="10">
        <v>150</v>
      </c>
      <c r="G138" s="17">
        <v>110</v>
      </c>
      <c r="I138" s="30"/>
      <c r="K138" s="30"/>
      <c r="L138" s="32">
        <v>150</v>
      </c>
      <c r="M138" s="32">
        <v>140</v>
      </c>
      <c r="N138" s="35">
        <v>110</v>
      </c>
    </row>
    <row r="139" spans="1:14" ht="12" customHeight="1">
      <c r="A139" s="9" t="s">
        <v>96</v>
      </c>
      <c r="B139" s="9" t="s">
        <v>88</v>
      </c>
      <c r="C139" s="9" t="s">
        <v>20</v>
      </c>
      <c r="D139" s="10">
        <v>45</v>
      </c>
      <c r="E139" s="11">
        <v>51</v>
      </c>
      <c r="F139" s="10">
        <v>55</v>
      </c>
      <c r="G139" s="17">
        <v>45</v>
      </c>
      <c r="I139" s="30"/>
      <c r="K139" s="30"/>
      <c r="L139" s="32">
        <v>55</v>
      </c>
      <c r="M139" s="32">
        <v>55</v>
      </c>
      <c r="N139" s="35">
        <v>45</v>
      </c>
    </row>
    <row r="140" spans="1:14" ht="12" customHeight="1">
      <c r="A140" s="9" t="s">
        <v>97</v>
      </c>
      <c r="B140" s="9" t="s">
        <v>88</v>
      </c>
      <c r="C140" s="9" t="s">
        <v>20</v>
      </c>
      <c r="D140" s="10">
        <v>80</v>
      </c>
      <c r="E140" s="11">
        <v>100</v>
      </c>
      <c r="F140" s="10">
        <v>90</v>
      </c>
      <c r="G140" s="17">
        <v>90</v>
      </c>
      <c r="H140" s="23">
        <f>SUM(D133:D140)</f>
        <v>390</v>
      </c>
      <c r="I140" s="30">
        <f>SUM(E133:E140)</f>
        <v>526</v>
      </c>
      <c r="J140" s="23">
        <f>SUM(F133:F140)</f>
        <v>535</v>
      </c>
      <c r="K140" s="30">
        <f>SUM(G133:G140)</f>
        <v>425</v>
      </c>
      <c r="L140" s="32">
        <v>90</v>
      </c>
      <c r="M140" s="32">
        <v>90</v>
      </c>
      <c r="N140" s="35">
        <v>90</v>
      </c>
    </row>
    <row r="141" spans="1:14" ht="12" customHeight="1">
      <c r="A141" s="2" t="s">
        <v>245</v>
      </c>
      <c r="B141" s="2"/>
      <c r="C141" s="2"/>
      <c r="D141" s="3"/>
      <c r="E141" s="11"/>
      <c r="F141" s="3"/>
      <c r="G141" s="17">
        <v>20</v>
      </c>
      <c r="I141" s="30"/>
      <c r="K141" s="30"/>
      <c r="N141" s="35"/>
    </row>
    <row r="142" spans="1:15" s="7" customFormat="1" ht="12" customHeight="1" thickBot="1">
      <c r="A142" s="64" t="s">
        <v>306</v>
      </c>
      <c r="B142" s="64"/>
      <c r="C142" s="64"/>
      <c r="D142" s="65">
        <f>SUM(D115:D141)</f>
        <v>645</v>
      </c>
      <c r="E142" s="66">
        <f>SUM(E115:E141)</f>
        <v>764</v>
      </c>
      <c r="F142" s="65">
        <f>SUM(F115:F141)</f>
        <v>827</v>
      </c>
      <c r="G142" s="71">
        <f>SUM(G115:G141)</f>
        <v>690</v>
      </c>
      <c r="H142" s="67"/>
      <c r="I142" s="68"/>
      <c r="J142" s="67"/>
      <c r="K142" s="68"/>
      <c r="L142" s="67">
        <f>SUM(L133:L141)</f>
        <v>535</v>
      </c>
      <c r="M142" s="67">
        <f>SUM(M133:M141)</f>
        <v>525</v>
      </c>
      <c r="N142" s="68">
        <f>SUM(N133:N141)</f>
        <v>425</v>
      </c>
      <c r="O142" s="70"/>
    </row>
    <row r="143" spans="1:15" s="7" customFormat="1" ht="12" customHeight="1" thickTop="1">
      <c r="A143" s="8"/>
      <c r="B143" s="8"/>
      <c r="C143" s="8"/>
      <c r="D143" s="12"/>
      <c r="E143" s="12"/>
      <c r="F143" s="12"/>
      <c r="G143" s="6"/>
      <c r="H143" s="59"/>
      <c r="I143" s="31"/>
      <c r="J143" s="59"/>
      <c r="K143" s="31"/>
      <c r="L143" s="59"/>
      <c r="M143" s="59"/>
      <c r="N143" s="31"/>
      <c r="O143" s="73"/>
    </row>
    <row r="144" spans="1:14" ht="12" customHeight="1">
      <c r="A144" s="8" t="s">
        <v>103</v>
      </c>
      <c r="B144" s="8"/>
      <c r="C144" s="8"/>
      <c r="D144" s="10"/>
      <c r="E144" s="10"/>
      <c r="F144" s="1"/>
      <c r="I144" s="30"/>
      <c r="K144" s="30"/>
      <c r="N144" s="35"/>
    </row>
    <row r="145" spans="1:14" ht="12" customHeight="1">
      <c r="A145" s="9" t="s">
        <v>328</v>
      </c>
      <c r="B145" s="9" t="s">
        <v>105</v>
      </c>
      <c r="C145" s="9" t="s">
        <v>5</v>
      </c>
      <c r="D145" s="10">
        <v>10</v>
      </c>
      <c r="E145" s="11">
        <v>11</v>
      </c>
      <c r="F145" s="1">
        <v>20</v>
      </c>
      <c r="G145" s="17">
        <v>10</v>
      </c>
      <c r="I145" s="30"/>
      <c r="K145" s="30"/>
      <c r="N145" s="35"/>
    </row>
    <row r="146" spans="1:14" ht="12" customHeight="1">
      <c r="A146" s="9" t="s">
        <v>106</v>
      </c>
      <c r="B146" s="9" t="s">
        <v>105</v>
      </c>
      <c r="C146" s="9" t="s">
        <v>5</v>
      </c>
      <c r="D146" s="10">
        <v>20</v>
      </c>
      <c r="E146" s="11">
        <v>13</v>
      </c>
      <c r="F146" s="1">
        <v>25</v>
      </c>
      <c r="G146" s="17">
        <v>15</v>
      </c>
      <c r="I146" s="30"/>
      <c r="K146" s="30"/>
      <c r="N146" s="35"/>
    </row>
    <row r="147" spans="1:14" ht="12" customHeight="1">
      <c r="A147" s="9" t="s">
        <v>107</v>
      </c>
      <c r="B147" s="9" t="s">
        <v>105</v>
      </c>
      <c r="C147" s="9" t="s">
        <v>5</v>
      </c>
      <c r="D147" s="10">
        <v>10</v>
      </c>
      <c r="E147" s="11">
        <v>5</v>
      </c>
      <c r="F147" s="1">
        <v>12</v>
      </c>
      <c r="G147" s="17">
        <v>10</v>
      </c>
      <c r="H147" s="23">
        <f>SUM(D145:D147)</f>
        <v>40</v>
      </c>
      <c r="I147" s="30">
        <f>SUM(E145:E147)</f>
        <v>29</v>
      </c>
      <c r="J147" s="23">
        <f>SUM(F145:F147)</f>
        <v>57</v>
      </c>
      <c r="K147" s="30">
        <f>SUM(G145:G147)</f>
        <v>35</v>
      </c>
      <c r="N147" s="35"/>
    </row>
    <row r="148" spans="1:14" ht="12" customHeight="1">
      <c r="A148" s="9" t="s">
        <v>108</v>
      </c>
      <c r="B148" s="9" t="s">
        <v>105</v>
      </c>
      <c r="C148" s="9" t="s">
        <v>104</v>
      </c>
      <c r="D148" s="10"/>
      <c r="E148" s="11"/>
      <c r="F148" s="1">
        <v>20</v>
      </c>
      <c r="G148" s="17">
        <v>5</v>
      </c>
      <c r="H148" s="10"/>
      <c r="I148" s="11">
        <v>0</v>
      </c>
      <c r="J148" s="1">
        <v>20</v>
      </c>
      <c r="K148" s="35">
        <v>5</v>
      </c>
      <c r="N148" s="35"/>
    </row>
    <row r="149" spans="1:14" ht="12" customHeight="1">
      <c r="A149" s="9" t="s">
        <v>109</v>
      </c>
      <c r="B149" s="9" t="s">
        <v>105</v>
      </c>
      <c r="C149" s="9" t="s">
        <v>110</v>
      </c>
      <c r="D149" s="10">
        <v>120</v>
      </c>
      <c r="E149" s="11">
        <v>122</v>
      </c>
      <c r="F149" s="1">
        <v>120</v>
      </c>
      <c r="G149" s="36">
        <v>120</v>
      </c>
      <c r="I149" s="30"/>
      <c r="K149" s="30"/>
      <c r="N149" s="35"/>
    </row>
    <row r="150" spans="1:14" ht="12" customHeight="1">
      <c r="A150" s="2" t="s">
        <v>111</v>
      </c>
      <c r="B150" s="2"/>
      <c r="C150" s="2"/>
      <c r="D150" s="3"/>
      <c r="E150" s="11"/>
      <c r="F150" s="1"/>
      <c r="G150" s="17">
        <v>5</v>
      </c>
      <c r="I150" s="30"/>
      <c r="K150" s="30"/>
      <c r="N150" s="35"/>
    </row>
    <row r="151" spans="1:15" s="7" customFormat="1" ht="12" customHeight="1" thickBot="1">
      <c r="A151" s="64" t="s">
        <v>309</v>
      </c>
      <c r="B151" s="64"/>
      <c r="C151" s="64"/>
      <c r="D151" s="65">
        <f>SUM(D145:D150)</f>
        <v>160</v>
      </c>
      <c r="E151" s="66">
        <f>SUM(E145:E150)</f>
        <v>151</v>
      </c>
      <c r="F151" s="62">
        <f>SUM(F145:F150)</f>
        <v>197</v>
      </c>
      <c r="G151" s="61">
        <f>SUM(G145:G150)</f>
        <v>165</v>
      </c>
      <c r="H151" s="67"/>
      <c r="I151" s="68"/>
      <c r="J151" s="67"/>
      <c r="K151" s="68"/>
      <c r="L151" s="67"/>
      <c r="M151" s="67"/>
      <c r="N151" s="69"/>
      <c r="O151" s="70"/>
    </row>
    <row r="152" spans="1:15" s="7" customFormat="1" ht="12" customHeight="1" thickTop="1">
      <c r="A152" s="8"/>
      <c r="B152" s="8"/>
      <c r="C152" s="8"/>
      <c r="D152" s="12"/>
      <c r="E152" s="13"/>
      <c r="F152" s="57"/>
      <c r="G152" s="72"/>
      <c r="H152" s="59"/>
      <c r="I152" s="31"/>
      <c r="J152" s="59"/>
      <c r="K152" s="31"/>
      <c r="L152" s="59"/>
      <c r="M152" s="59"/>
      <c r="N152" s="39"/>
      <c r="O152" s="73"/>
    </row>
    <row r="153" spans="1:14" ht="12" customHeight="1">
      <c r="A153" s="8" t="s">
        <v>112</v>
      </c>
      <c r="B153" s="8"/>
      <c r="C153" s="8"/>
      <c r="D153" s="12"/>
      <c r="E153" s="13"/>
      <c r="F153" s="5"/>
      <c r="G153" s="15"/>
      <c r="I153" s="30"/>
      <c r="K153" s="30"/>
      <c r="N153" s="35"/>
    </row>
    <row r="154" spans="1:14" ht="12" customHeight="1">
      <c r="A154" s="9" t="s">
        <v>113</v>
      </c>
      <c r="B154" s="9" t="s">
        <v>77</v>
      </c>
      <c r="C154" s="9" t="s">
        <v>232</v>
      </c>
      <c r="D154" s="10">
        <v>70</v>
      </c>
      <c r="E154" s="11">
        <v>84</v>
      </c>
      <c r="F154" s="1">
        <v>75</v>
      </c>
      <c r="G154" s="17">
        <v>75</v>
      </c>
      <c r="I154" s="30"/>
      <c r="K154" s="30"/>
      <c r="N154" s="35"/>
    </row>
    <row r="155" spans="1:14" ht="12" customHeight="1">
      <c r="A155" s="9" t="s">
        <v>114</v>
      </c>
      <c r="B155" s="9" t="s">
        <v>77</v>
      </c>
      <c r="C155" s="9" t="s">
        <v>232</v>
      </c>
      <c r="D155" s="10">
        <v>30</v>
      </c>
      <c r="E155" s="11">
        <v>34</v>
      </c>
      <c r="F155" s="1">
        <v>30</v>
      </c>
      <c r="G155" s="17">
        <v>30</v>
      </c>
      <c r="I155" s="30"/>
      <c r="K155" s="30"/>
      <c r="N155" s="35"/>
    </row>
    <row r="156" spans="1:14" ht="12" customHeight="1">
      <c r="A156" s="9" t="s">
        <v>115</v>
      </c>
      <c r="B156" s="9" t="s">
        <v>77</v>
      </c>
      <c r="C156" s="9" t="s">
        <v>232</v>
      </c>
      <c r="D156" s="10">
        <v>30</v>
      </c>
      <c r="E156" s="11">
        <v>29</v>
      </c>
      <c r="F156" s="1">
        <v>30</v>
      </c>
      <c r="G156" s="17">
        <v>30</v>
      </c>
      <c r="H156" s="23">
        <f>SUM(D154:D156)</f>
        <v>130</v>
      </c>
      <c r="I156" s="30">
        <f>SUM(E154:E156)</f>
        <v>147</v>
      </c>
      <c r="J156" s="23">
        <f>SUM(F154:F156)</f>
        <v>135</v>
      </c>
      <c r="K156" s="30">
        <f>SUM(G154:G156)</f>
        <v>135</v>
      </c>
      <c r="N156" s="35"/>
    </row>
    <row r="157" spans="1:14" ht="12" customHeight="1">
      <c r="A157" s="9" t="s">
        <v>80</v>
      </c>
      <c r="B157" s="9" t="s">
        <v>77</v>
      </c>
      <c r="C157" s="9" t="s">
        <v>50</v>
      </c>
      <c r="D157" s="10">
        <v>20</v>
      </c>
      <c r="E157" s="11">
        <v>15</v>
      </c>
      <c r="F157" s="1"/>
      <c r="I157" s="30"/>
      <c r="K157" s="30"/>
      <c r="N157" s="35"/>
    </row>
    <row r="158" spans="1:14" ht="12" customHeight="1">
      <c r="A158" s="9" t="s">
        <v>132</v>
      </c>
      <c r="B158" s="9" t="s">
        <v>77</v>
      </c>
      <c r="C158" s="9" t="s">
        <v>64</v>
      </c>
      <c r="D158" s="10">
        <v>15</v>
      </c>
      <c r="E158" s="11">
        <v>17</v>
      </c>
      <c r="F158" s="1">
        <v>15</v>
      </c>
      <c r="G158" s="17">
        <v>15</v>
      </c>
      <c r="H158" s="23">
        <f>SUM(D157:D158)</f>
        <v>35</v>
      </c>
      <c r="I158" s="30">
        <f>SUM(E157:E158)</f>
        <v>32</v>
      </c>
      <c r="J158" s="23">
        <f>SUM(F157:F158)</f>
        <v>15</v>
      </c>
      <c r="K158" s="30">
        <f>SUM(G157:G158)</f>
        <v>15</v>
      </c>
      <c r="N158" s="35"/>
    </row>
    <row r="159" spans="1:15" ht="12" customHeight="1">
      <c r="A159" s="9" t="s">
        <v>305</v>
      </c>
      <c r="B159" s="9" t="s">
        <v>77</v>
      </c>
      <c r="C159" s="9" t="s">
        <v>104</v>
      </c>
      <c r="D159" s="10"/>
      <c r="E159" s="11">
        <v>19</v>
      </c>
      <c r="F159" s="1">
        <v>40</v>
      </c>
      <c r="G159" s="17">
        <v>30</v>
      </c>
      <c r="I159" s="30"/>
      <c r="K159" s="30"/>
      <c r="N159" s="35"/>
      <c r="O159" s="49" t="s">
        <v>250</v>
      </c>
    </row>
    <row r="160" spans="1:14" ht="12" customHeight="1">
      <c r="A160" s="10" t="s">
        <v>315</v>
      </c>
      <c r="B160" s="9" t="s">
        <v>77</v>
      </c>
      <c r="C160" s="9" t="s">
        <v>104</v>
      </c>
      <c r="D160" s="10">
        <v>5</v>
      </c>
      <c r="E160" s="11"/>
      <c r="F160" s="1"/>
      <c r="I160" s="30"/>
      <c r="K160" s="30"/>
      <c r="N160" s="35"/>
    </row>
    <row r="161" spans="1:14" ht="12" customHeight="1">
      <c r="A161" s="10" t="s">
        <v>316</v>
      </c>
      <c r="B161" s="9" t="s">
        <v>77</v>
      </c>
      <c r="C161" s="9" t="s">
        <v>104</v>
      </c>
      <c r="D161" s="10">
        <v>5</v>
      </c>
      <c r="E161" s="11"/>
      <c r="F161" s="1"/>
      <c r="I161" s="30"/>
      <c r="K161" s="30"/>
      <c r="N161" s="35"/>
    </row>
    <row r="162" spans="1:14" ht="12" customHeight="1">
      <c r="A162" s="10" t="s">
        <v>317</v>
      </c>
      <c r="B162" s="9" t="s">
        <v>77</v>
      </c>
      <c r="C162" s="9" t="s">
        <v>104</v>
      </c>
      <c r="D162" s="10">
        <v>2</v>
      </c>
      <c r="E162" s="11"/>
      <c r="F162" s="1"/>
      <c r="I162" s="30"/>
      <c r="K162" s="30"/>
      <c r="N162" s="35"/>
    </row>
    <row r="163" spans="1:14" ht="12" customHeight="1">
      <c r="A163" s="10" t="s">
        <v>318</v>
      </c>
      <c r="B163" s="9" t="s">
        <v>77</v>
      </c>
      <c r="C163" s="9" t="s">
        <v>104</v>
      </c>
      <c r="D163" s="10">
        <v>6</v>
      </c>
      <c r="E163" s="11"/>
      <c r="F163" s="1"/>
      <c r="I163" s="30"/>
      <c r="K163" s="30"/>
      <c r="N163" s="35"/>
    </row>
    <row r="164" spans="1:14" ht="12" customHeight="1">
      <c r="A164" s="10" t="s">
        <v>319</v>
      </c>
      <c r="B164" s="9" t="s">
        <v>77</v>
      </c>
      <c r="C164" s="9" t="s">
        <v>104</v>
      </c>
      <c r="D164" s="10">
        <v>3</v>
      </c>
      <c r="E164" s="11"/>
      <c r="F164" s="1"/>
      <c r="I164" s="30"/>
      <c r="K164" s="30"/>
      <c r="N164" s="35"/>
    </row>
    <row r="165" spans="1:14" ht="12" customHeight="1">
      <c r="A165" s="10" t="s">
        <v>320</v>
      </c>
      <c r="B165" s="9" t="s">
        <v>77</v>
      </c>
      <c r="C165" s="9" t="s">
        <v>104</v>
      </c>
      <c r="D165" s="10">
        <v>20</v>
      </c>
      <c r="E165" s="11">
        <v>5</v>
      </c>
      <c r="F165" s="1"/>
      <c r="I165" s="30"/>
      <c r="K165" s="30"/>
      <c r="N165" s="35"/>
    </row>
    <row r="166" spans="1:14" ht="12" customHeight="1">
      <c r="A166" s="9" t="s">
        <v>116</v>
      </c>
      <c r="B166" s="9" t="s">
        <v>77</v>
      </c>
      <c r="C166" s="9" t="s">
        <v>104</v>
      </c>
      <c r="D166" s="10">
        <v>6</v>
      </c>
      <c r="E166" s="11">
        <v>6</v>
      </c>
      <c r="F166" s="1">
        <v>8</v>
      </c>
      <c r="G166" s="17">
        <v>8</v>
      </c>
      <c r="I166" s="30"/>
      <c r="K166" s="30"/>
      <c r="N166" s="35"/>
    </row>
    <row r="167" spans="1:14" ht="12" customHeight="1">
      <c r="A167" s="9" t="s">
        <v>117</v>
      </c>
      <c r="B167" s="9" t="s">
        <v>77</v>
      </c>
      <c r="C167" s="9" t="s">
        <v>104</v>
      </c>
      <c r="D167" s="10">
        <v>4</v>
      </c>
      <c r="E167" s="11">
        <v>7</v>
      </c>
      <c r="F167" s="1">
        <v>10</v>
      </c>
      <c r="G167" s="17">
        <v>10</v>
      </c>
      <c r="I167" s="30"/>
      <c r="K167" s="30"/>
      <c r="N167" s="35"/>
    </row>
    <row r="168" spans="1:14" ht="12" customHeight="1">
      <c r="A168" s="9" t="s">
        <v>114</v>
      </c>
      <c r="B168" s="9" t="s">
        <v>77</v>
      </c>
      <c r="C168" s="9" t="s">
        <v>104</v>
      </c>
      <c r="D168" s="10">
        <v>15</v>
      </c>
      <c r="E168" s="11">
        <v>13</v>
      </c>
      <c r="F168" s="1">
        <v>20</v>
      </c>
      <c r="G168" s="17">
        <v>17</v>
      </c>
      <c r="I168" s="30"/>
      <c r="K168" s="30"/>
      <c r="N168" s="35"/>
    </row>
    <row r="169" spans="1:14" ht="12" customHeight="1">
      <c r="A169" s="9" t="s">
        <v>304</v>
      </c>
      <c r="B169" s="9" t="s">
        <v>77</v>
      </c>
      <c r="C169" s="9" t="s">
        <v>104</v>
      </c>
      <c r="D169" s="10"/>
      <c r="E169" s="11">
        <v>17</v>
      </c>
      <c r="F169" s="1">
        <v>20</v>
      </c>
      <c r="G169" s="17">
        <v>20</v>
      </c>
      <c r="I169" s="30"/>
      <c r="K169" s="30"/>
      <c r="N169" s="35"/>
    </row>
    <row r="170" spans="1:14" ht="12" customHeight="1">
      <c r="A170" s="10" t="s">
        <v>300</v>
      </c>
      <c r="B170" s="9" t="s">
        <v>77</v>
      </c>
      <c r="C170" s="9" t="s">
        <v>104</v>
      </c>
      <c r="D170" s="10">
        <v>3</v>
      </c>
      <c r="E170" s="11"/>
      <c r="F170" s="1"/>
      <c r="I170" s="30"/>
      <c r="K170" s="30"/>
      <c r="N170" s="35"/>
    </row>
    <row r="171" spans="1:14" ht="12" customHeight="1">
      <c r="A171" s="10" t="s">
        <v>301</v>
      </c>
      <c r="B171" s="9" t="s">
        <v>77</v>
      </c>
      <c r="C171" s="9" t="s">
        <v>104</v>
      </c>
      <c r="D171" s="10">
        <v>3</v>
      </c>
      <c r="E171" s="11"/>
      <c r="F171" s="1"/>
      <c r="I171" s="30"/>
      <c r="K171" s="30"/>
      <c r="N171" s="35"/>
    </row>
    <row r="172" spans="1:14" ht="12" customHeight="1">
      <c r="A172" s="10" t="s">
        <v>302</v>
      </c>
      <c r="B172" s="9" t="s">
        <v>77</v>
      </c>
      <c r="C172" s="9" t="s">
        <v>104</v>
      </c>
      <c r="D172" s="10">
        <v>3</v>
      </c>
      <c r="E172" s="11"/>
      <c r="F172" s="1"/>
      <c r="I172" s="30"/>
      <c r="K172" s="30"/>
      <c r="N172" s="35"/>
    </row>
    <row r="173" spans="1:14" ht="12" customHeight="1">
      <c r="A173" s="10" t="s">
        <v>303</v>
      </c>
      <c r="B173" s="9" t="s">
        <v>77</v>
      </c>
      <c r="C173" s="9" t="s">
        <v>104</v>
      </c>
      <c r="D173" s="10">
        <v>3</v>
      </c>
      <c r="E173" s="11"/>
      <c r="F173" s="1"/>
      <c r="I173" s="30"/>
      <c r="K173" s="30"/>
      <c r="N173" s="35"/>
    </row>
    <row r="174" spans="1:14" ht="12" customHeight="1">
      <c r="A174" s="9" t="s">
        <v>119</v>
      </c>
      <c r="B174" s="9" t="s">
        <v>77</v>
      </c>
      <c r="C174" s="9" t="s">
        <v>104</v>
      </c>
      <c r="D174" s="10">
        <v>1</v>
      </c>
      <c r="E174" s="11">
        <v>0</v>
      </c>
      <c r="F174" s="1"/>
      <c r="I174" s="30"/>
      <c r="K174" s="30"/>
      <c r="N174" s="35"/>
    </row>
    <row r="175" spans="1:14" ht="12" customHeight="1">
      <c r="A175" s="9" t="s">
        <v>118</v>
      </c>
      <c r="B175" s="9" t="s">
        <v>77</v>
      </c>
      <c r="C175" s="9" t="s">
        <v>104</v>
      </c>
      <c r="D175" s="10">
        <v>4</v>
      </c>
      <c r="E175" s="11">
        <v>2</v>
      </c>
      <c r="F175" s="1"/>
      <c r="I175" s="30"/>
      <c r="K175" s="30"/>
      <c r="N175" s="35"/>
    </row>
    <row r="176" spans="1:15" ht="12" customHeight="1">
      <c r="A176" s="9" t="s">
        <v>283</v>
      </c>
      <c r="B176" s="9" t="s">
        <v>77</v>
      </c>
      <c r="C176" s="9" t="s">
        <v>104</v>
      </c>
      <c r="D176" s="10">
        <v>12</v>
      </c>
      <c r="E176" s="11">
        <v>4</v>
      </c>
      <c r="F176" s="1"/>
      <c r="H176" s="23">
        <f>SUM(D160:D176)</f>
        <v>95</v>
      </c>
      <c r="I176" s="30">
        <f>SUM(E160:E176)</f>
        <v>54</v>
      </c>
      <c r="J176" s="23">
        <f>SUM(F160:F176)</f>
        <v>58</v>
      </c>
      <c r="K176" s="30">
        <f>SUM(G160:G176)</f>
        <v>55</v>
      </c>
      <c r="N176" s="35"/>
      <c r="O176" s="49" t="s">
        <v>284</v>
      </c>
    </row>
    <row r="177" spans="1:14" ht="12" customHeight="1">
      <c r="A177" s="9" t="s">
        <v>116</v>
      </c>
      <c r="B177" s="9" t="s">
        <v>77</v>
      </c>
      <c r="C177" s="9" t="s">
        <v>20</v>
      </c>
      <c r="D177" s="10">
        <v>30</v>
      </c>
      <c r="E177" s="11">
        <v>35</v>
      </c>
      <c r="F177" s="1">
        <v>30</v>
      </c>
      <c r="G177" s="17">
        <v>30</v>
      </c>
      <c r="I177" s="30"/>
      <c r="K177" s="30"/>
      <c r="N177" s="35"/>
    </row>
    <row r="178" spans="1:14" ht="12" customHeight="1">
      <c r="A178" s="9" t="s">
        <v>124</v>
      </c>
      <c r="B178" s="9" t="s">
        <v>88</v>
      </c>
      <c r="C178" s="9" t="s">
        <v>5</v>
      </c>
      <c r="D178" s="10">
        <v>17</v>
      </c>
      <c r="E178" s="11">
        <v>9</v>
      </c>
      <c r="F178" s="1">
        <v>20</v>
      </c>
      <c r="G178" s="17">
        <v>10</v>
      </c>
      <c r="I178" s="30"/>
      <c r="K178" s="30"/>
      <c r="N178" s="35"/>
    </row>
    <row r="179" spans="1:14" ht="12" customHeight="1">
      <c r="A179" s="9" t="s">
        <v>120</v>
      </c>
      <c r="B179" s="9" t="s">
        <v>88</v>
      </c>
      <c r="C179" s="9" t="s">
        <v>5</v>
      </c>
      <c r="D179" s="10">
        <v>8</v>
      </c>
      <c r="E179" s="11">
        <v>3</v>
      </c>
      <c r="F179" s="1">
        <v>10</v>
      </c>
      <c r="G179" s="17">
        <v>4</v>
      </c>
      <c r="I179" s="30"/>
      <c r="K179" s="30"/>
      <c r="N179" s="35"/>
    </row>
    <row r="180" spans="1:14" ht="12" customHeight="1">
      <c r="A180" s="9" t="s">
        <v>251</v>
      </c>
      <c r="B180" s="9" t="s">
        <v>88</v>
      </c>
      <c r="C180" s="9" t="s">
        <v>5</v>
      </c>
      <c r="D180" s="10"/>
      <c r="E180" s="11"/>
      <c r="F180" s="1">
        <v>18</v>
      </c>
      <c r="G180" s="17">
        <v>10</v>
      </c>
      <c r="I180" s="30"/>
      <c r="K180" s="30"/>
      <c r="N180" s="35"/>
    </row>
    <row r="181" spans="1:14" ht="12" customHeight="1">
      <c r="A181" s="9" t="s">
        <v>121</v>
      </c>
      <c r="B181" s="9" t="s">
        <v>88</v>
      </c>
      <c r="C181" s="9" t="s">
        <v>5</v>
      </c>
      <c r="D181" s="10">
        <v>10</v>
      </c>
      <c r="E181" s="11">
        <v>5</v>
      </c>
      <c r="F181" s="1">
        <v>10</v>
      </c>
      <c r="G181" s="17">
        <v>7</v>
      </c>
      <c r="I181" s="30"/>
      <c r="K181" s="30"/>
      <c r="N181" s="35"/>
    </row>
    <row r="182" spans="1:14" ht="12" customHeight="1">
      <c r="A182" s="9" t="s">
        <v>123</v>
      </c>
      <c r="B182" s="9" t="s">
        <v>88</v>
      </c>
      <c r="C182" s="9" t="s">
        <v>5</v>
      </c>
      <c r="D182" s="10">
        <v>8</v>
      </c>
      <c r="E182" s="11">
        <v>5</v>
      </c>
      <c r="F182" s="1">
        <v>10</v>
      </c>
      <c r="G182" s="17">
        <v>6</v>
      </c>
      <c r="I182" s="30"/>
      <c r="K182" s="30"/>
      <c r="N182" s="35"/>
    </row>
    <row r="183" spans="1:14" ht="12" customHeight="1">
      <c r="A183" s="9" t="s">
        <v>253</v>
      </c>
      <c r="B183" s="9" t="s">
        <v>88</v>
      </c>
      <c r="C183" s="9" t="s">
        <v>5</v>
      </c>
      <c r="D183" s="10"/>
      <c r="E183" s="11"/>
      <c r="F183" s="1">
        <v>15</v>
      </c>
      <c r="G183" s="17">
        <v>10</v>
      </c>
      <c r="I183" s="30"/>
      <c r="K183" s="30"/>
      <c r="N183" s="35"/>
    </row>
    <row r="184" spans="1:14" ht="12" customHeight="1">
      <c r="A184" s="9" t="s">
        <v>122</v>
      </c>
      <c r="B184" s="9" t="s">
        <v>88</v>
      </c>
      <c r="C184" s="9" t="s">
        <v>5</v>
      </c>
      <c r="D184" s="10">
        <v>15</v>
      </c>
      <c r="E184" s="11">
        <v>3</v>
      </c>
      <c r="F184" s="1">
        <v>15</v>
      </c>
      <c r="G184" s="17">
        <v>7</v>
      </c>
      <c r="I184" s="30"/>
      <c r="K184" s="30"/>
      <c r="N184" s="35"/>
    </row>
    <row r="185" spans="1:14" ht="12" customHeight="1">
      <c r="A185" s="9" t="s">
        <v>125</v>
      </c>
      <c r="B185" s="9" t="s">
        <v>88</v>
      </c>
      <c r="C185" s="9" t="s">
        <v>5</v>
      </c>
      <c r="D185" s="10">
        <v>12</v>
      </c>
      <c r="E185" s="11">
        <v>4</v>
      </c>
      <c r="F185" s="1">
        <v>12</v>
      </c>
      <c r="G185" s="17">
        <v>8</v>
      </c>
      <c r="H185" s="23">
        <f>SUM(D178:D185)</f>
        <v>70</v>
      </c>
      <c r="I185" s="30">
        <f>SUM(E178:E185)</f>
        <v>29</v>
      </c>
      <c r="J185" s="23">
        <f>SUM(F178:F185)</f>
        <v>110</v>
      </c>
      <c r="K185" s="30">
        <f>SUM(G178:G185)</f>
        <v>62</v>
      </c>
      <c r="N185" s="35"/>
    </row>
    <row r="186" spans="1:15" ht="12" customHeight="1">
      <c r="A186" s="9" t="s">
        <v>129</v>
      </c>
      <c r="B186" s="9" t="s">
        <v>88</v>
      </c>
      <c r="C186" s="9" t="s">
        <v>14</v>
      </c>
      <c r="D186" s="10"/>
      <c r="E186" s="11">
        <v>4</v>
      </c>
      <c r="F186" s="1">
        <v>20</v>
      </c>
      <c r="I186" s="30"/>
      <c r="K186" s="30"/>
      <c r="L186" s="1">
        <v>20</v>
      </c>
      <c r="M186" s="1">
        <v>10</v>
      </c>
      <c r="N186" s="35"/>
      <c r="O186" s="49" t="s">
        <v>294</v>
      </c>
    </row>
    <row r="187" spans="1:14" ht="12" customHeight="1">
      <c r="A187" s="9" t="s">
        <v>131</v>
      </c>
      <c r="B187" s="9" t="s">
        <v>88</v>
      </c>
      <c r="C187" s="9" t="s">
        <v>14</v>
      </c>
      <c r="D187" s="10"/>
      <c r="E187" s="11">
        <v>4</v>
      </c>
      <c r="F187" s="1">
        <v>5</v>
      </c>
      <c r="I187" s="30"/>
      <c r="K187" s="30"/>
      <c r="L187" s="1">
        <v>5</v>
      </c>
      <c r="M187" s="1">
        <v>5</v>
      </c>
      <c r="N187" s="35"/>
    </row>
    <row r="188" spans="1:15" ht="12" customHeight="1">
      <c r="A188" s="9" t="s">
        <v>126</v>
      </c>
      <c r="B188" s="9" t="s">
        <v>88</v>
      </c>
      <c r="C188" s="9" t="s">
        <v>20</v>
      </c>
      <c r="D188" s="10">
        <v>75</v>
      </c>
      <c r="E188" s="11">
        <v>115</v>
      </c>
      <c r="F188" s="1">
        <v>100</v>
      </c>
      <c r="G188" s="17">
        <v>80</v>
      </c>
      <c r="I188" s="30"/>
      <c r="K188" s="30"/>
      <c r="L188" s="1">
        <v>100</v>
      </c>
      <c r="M188" s="1">
        <v>100</v>
      </c>
      <c r="N188" s="35">
        <v>80</v>
      </c>
      <c r="O188" s="52" t="s">
        <v>263</v>
      </c>
    </row>
    <row r="189" spans="1:15" ht="12" customHeight="1">
      <c r="A189" s="9" t="s">
        <v>128</v>
      </c>
      <c r="B189" s="9" t="s">
        <v>88</v>
      </c>
      <c r="C189" s="9" t="s">
        <v>20</v>
      </c>
      <c r="D189" s="10">
        <v>75</v>
      </c>
      <c r="E189" s="11">
        <v>93</v>
      </c>
      <c r="F189" s="1">
        <v>130</v>
      </c>
      <c r="G189" s="17">
        <v>100</v>
      </c>
      <c r="I189" s="30"/>
      <c r="K189" s="30"/>
      <c r="L189" s="1">
        <v>130</v>
      </c>
      <c r="M189" s="1">
        <v>120</v>
      </c>
      <c r="N189" s="35">
        <v>100</v>
      </c>
      <c r="O189" s="52" t="s">
        <v>264</v>
      </c>
    </row>
    <row r="190" spans="1:15" ht="12" customHeight="1">
      <c r="A190" s="9" t="s">
        <v>130</v>
      </c>
      <c r="B190" s="9" t="s">
        <v>88</v>
      </c>
      <c r="C190" s="9" t="s">
        <v>20</v>
      </c>
      <c r="D190" s="10">
        <v>35</v>
      </c>
      <c r="E190" s="11">
        <v>32</v>
      </c>
      <c r="F190" s="1">
        <v>40</v>
      </c>
      <c r="G190" s="17">
        <v>30</v>
      </c>
      <c r="I190" s="30"/>
      <c r="K190" s="30"/>
      <c r="L190" s="1">
        <v>40</v>
      </c>
      <c r="M190" s="1">
        <v>30</v>
      </c>
      <c r="N190" s="35">
        <v>30</v>
      </c>
      <c r="O190" s="52" t="s">
        <v>266</v>
      </c>
    </row>
    <row r="191" spans="1:15" ht="12" customHeight="1">
      <c r="A191" s="9" t="s">
        <v>127</v>
      </c>
      <c r="B191" s="9" t="s">
        <v>88</v>
      </c>
      <c r="C191" s="9" t="s">
        <v>20</v>
      </c>
      <c r="D191" s="10">
        <v>25</v>
      </c>
      <c r="E191" s="11">
        <v>31</v>
      </c>
      <c r="F191" s="1">
        <v>30</v>
      </c>
      <c r="G191" s="17">
        <v>25</v>
      </c>
      <c r="H191" s="23">
        <f>SUM(D186:D191)</f>
        <v>210</v>
      </c>
      <c r="I191" s="30">
        <f>SUM(E186:E191)</f>
        <v>279</v>
      </c>
      <c r="J191" s="23">
        <f>SUM(F186:F191)</f>
        <v>325</v>
      </c>
      <c r="K191" s="30">
        <f>SUM(G186:G191)</f>
        <v>235</v>
      </c>
      <c r="L191" s="1">
        <v>30</v>
      </c>
      <c r="M191" s="1">
        <v>30</v>
      </c>
      <c r="N191" s="35">
        <v>25</v>
      </c>
      <c r="O191" s="52" t="s">
        <v>265</v>
      </c>
    </row>
    <row r="192" spans="1:14" ht="12" customHeight="1">
      <c r="A192" s="2" t="s">
        <v>245</v>
      </c>
      <c r="B192" s="2"/>
      <c r="C192" s="2"/>
      <c r="D192" s="3"/>
      <c r="E192" s="11"/>
      <c r="F192" s="1"/>
      <c r="G192" s="17">
        <v>30</v>
      </c>
      <c r="I192" s="30"/>
      <c r="K192" s="30"/>
      <c r="N192" s="35"/>
    </row>
    <row r="193" spans="1:15" s="7" customFormat="1" ht="12" customHeight="1" thickBot="1">
      <c r="A193" s="64" t="s">
        <v>310</v>
      </c>
      <c r="B193" s="64"/>
      <c r="C193" s="64"/>
      <c r="D193" s="65">
        <f>SUM(D154:D192)</f>
        <v>570</v>
      </c>
      <c r="E193" s="66">
        <f>SUM(E154:E192)</f>
        <v>595</v>
      </c>
      <c r="F193" s="62">
        <f>SUM(F154:F191)</f>
        <v>713</v>
      </c>
      <c r="G193" s="61">
        <f>SUM(G154:G191)</f>
        <v>562</v>
      </c>
      <c r="H193" s="67"/>
      <c r="I193" s="68"/>
      <c r="J193" s="67"/>
      <c r="K193" s="68"/>
      <c r="L193" s="67">
        <f>SUM(L186:L192)</f>
        <v>325</v>
      </c>
      <c r="M193" s="67">
        <f>SUM(M186:M192)</f>
        <v>295</v>
      </c>
      <c r="N193" s="68">
        <f>SUM(N186:N192)</f>
        <v>235</v>
      </c>
      <c r="O193" s="70"/>
    </row>
    <row r="194" spans="1:15" s="7" customFormat="1" ht="12" customHeight="1" thickTop="1">
      <c r="A194" s="8"/>
      <c r="B194" s="8"/>
      <c r="C194" s="8"/>
      <c r="D194" s="12"/>
      <c r="E194" s="12"/>
      <c r="F194" s="57"/>
      <c r="G194" s="72"/>
      <c r="H194" s="59"/>
      <c r="I194" s="31"/>
      <c r="J194" s="59"/>
      <c r="K194" s="31"/>
      <c r="L194" s="59"/>
      <c r="M194" s="59"/>
      <c r="N194" s="31"/>
      <c r="O194" s="73"/>
    </row>
    <row r="195" spans="1:14" ht="12" customHeight="1">
      <c r="A195" s="8" t="s">
        <v>133</v>
      </c>
      <c r="B195" s="8"/>
      <c r="C195" s="8"/>
      <c r="D195" s="12"/>
      <c r="E195" s="12"/>
      <c r="F195" s="5"/>
      <c r="G195" s="15"/>
      <c r="I195" s="30"/>
      <c r="K195" s="30"/>
      <c r="N195" s="35"/>
    </row>
    <row r="196" spans="1:14" ht="12" customHeight="1">
      <c r="A196" s="9" t="s">
        <v>178</v>
      </c>
      <c r="B196" s="9" t="s">
        <v>149</v>
      </c>
      <c r="C196" s="9" t="s">
        <v>175</v>
      </c>
      <c r="D196" s="10"/>
      <c r="E196" s="11"/>
      <c r="F196" s="1">
        <v>60</v>
      </c>
      <c r="G196" s="17">
        <v>60</v>
      </c>
      <c r="I196" s="30"/>
      <c r="K196" s="30"/>
      <c r="N196" s="35"/>
    </row>
    <row r="197" spans="1:14" ht="12" customHeight="1">
      <c r="A197" s="9" t="s">
        <v>176</v>
      </c>
      <c r="B197" s="9" t="s">
        <v>149</v>
      </c>
      <c r="C197" s="9" t="s">
        <v>175</v>
      </c>
      <c r="D197" s="10">
        <v>30</v>
      </c>
      <c r="E197" s="11">
        <v>37</v>
      </c>
      <c r="F197" s="1"/>
      <c r="I197" s="30"/>
      <c r="K197" s="30"/>
      <c r="N197" s="35"/>
    </row>
    <row r="198" spans="1:14" ht="12" customHeight="1">
      <c r="A198" s="9" t="s">
        <v>177</v>
      </c>
      <c r="B198" s="9" t="s">
        <v>149</v>
      </c>
      <c r="C198" s="9" t="s">
        <v>175</v>
      </c>
      <c r="D198" s="10">
        <v>30</v>
      </c>
      <c r="E198" s="11">
        <v>23</v>
      </c>
      <c r="F198" s="1"/>
      <c r="I198" s="30"/>
      <c r="K198" s="30"/>
      <c r="N198" s="35"/>
    </row>
    <row r="199" spans="1:14" ht="12" customHeight="1">
      <c r="A199" s="9" t="s">
        <v>321</v>
      </c>
      <c r="B199" s="25" t="s">
        <v>149</v>
      </c>
      <c r="C199" s="25" t="s">
        <v>175</v>
      </c>
      <c r="D199" s="26">
        <v>125</v>
      </c>
      <c r="E199" s="27">
        <v>151</v>
      </c>
      <c r="F199" s="28">
        <v>105</v>
      </c>
      <c r="G199" s="33">
        <v>105</v>
      </c>
      <c r="H199" s="23">
        <f>SUM(D196:D199)</f>
        <v>185</v>
      </c>
      <c r="I199" s="30">
        <f>SUM(E196:E199)</f>
        <v>211</v>
      </c>
      <c r="J199" s="23">
        <f>SUM(F196:F199)</f>
        <v>165</v>
      </c>
      <c r="K199" s="30">
        <f>SUM(G196:G199)</f>
        <v>165</v>
      </c>
      <c r="N199" s="35"/>
    </row>
    <row r="200" spans="1:14" ht="12" customHeight="1">
      <c r="A200" s="9" t="s">
        <v>279</v>
      </c>
      <c r="B200" s="25" t="s">
        <v>149</v>
      </c>
      <c r="C200" s="25" t="s">
        <v>12</v>
      </c>
      <c r="D200" s="26">
        <v>50</v>
      </c>
      <c r="E200" s="27">
        <v>53</v>
      </c>
      <c r="F200" s="28">
        <v>50</v>
      </c>
      <c r="G200" s="33">
        <v>50</v>
      </c>
      <c r="H200" s="26">
        <v>50</v>
      </c>
      <c r="I200" s="27">
        <v>53</v>
      </c>
      <c r="J200" s="28">
        <v>50</v>
      </c>
      <c r="K200" s="55">
        <v>50</v>
      </c>
      <c r="N200" s="35"/>
    </row>
    <row r="201" spans="1:14" ht="12" customHeight="1">
      <c r="A201" s="9" t="s">
        <v>188</v>
      </c>
      <c r="B201" s="9" t="s">
        <v>149</v>
      </c>
      <c r="C201" s="9" t="s">
        <v>20</v>
      </c>
      <c r="D201" s="10"/>
      <c r="E201" s="11"/>
      <c r="F201" s="1">
        <v>30</v>
      </c>
      <c r="G201" s="1">
        <v>30</v>
      </c>
      <c r="I201" s="30"/>
      <c r="K201" s="30"/>
      <c r="N201" s="35"/>
    </row>
    <row r="202" spans="1:14" ht="12" customHeight="1">
      <c r="A202" s="9" t="s">
        <v>191</v>
      </c>
      <c r="B202" s="9" t="s">
        <v>149</v>
      </c>
      <c r="C202" s="9" t="s">
        <v>20</v>
      </c>
      <c r="D202" s="10"/>
      <c r="E202" s="11"/>
      <c r="F202" s="1">
        <v>7</v>
      </c>
      <c r="G202" s="1">
        <v>7</v>
      </c>
      <c r="I202" s="30"/>
      <c r="K202" s="30"/>
      <c r="N202" s="35"/>
    </row>
    <row r="203" spans="1:14" ht="12" customHeight="1">
      <c r="A203" s="9" t="s">
        <v>189</v>
      </c>
      <c r="B203" s="9" t="s">
        <v>149</v>
      </c>
      <c r="C203" s="9" t="s">
        <v>20</v>
      </c>
      <c r="D203" s="10"/>
      <c r="E203" s="11"/>
      <c r="F203" s="1">
        <v>20</v>
      </c>
      <c r="G203" s="1">
        <v>20</v>
      </c>
      <c r="I203" s="30"/>
      <c r="K203" s="30"/>
      <c r="N203" s="35"/>
    </row>
    <row r="204" spans="1:14" ht="12" customHeight="1">
      <c r="A204" s="9" t="s">
        <v>190</v>
      </c>
      <c r="B204" s="9" t="s">
        <v>149</v>
      </c>
      <c r="C204" s="9" t="s">
        <v>20</v>
      </c>
      <c r="D204" s="10"/>
      <c r="E204" s="11"/>
      <c r="F204" s="1">
        <v>8</v>
      </c>
      <c r="G204" s="1">
        <v>8</v>
      </c>
      <c r="I204" s="30"/>
      <c r="K204" s="30"/>
      <c r="N204" s="35"/>
    </row>
    <row r="205" spans="1:14" ht="12" customHeight="1">
      <c r="A205" s="9" t="s">
        <v>185</v>
      </c>
      <c r="B205" s="9" t="s">
        <v>149</v>
      </c>
      <c r="C205" s="9" t="s">
        <v>20</v>
      </c>
      <c r="D205" s="10">
        <v>10</v>
      </c>
      <c r="E205" s="11">
        <v>11</v>
      </c>
      <c r="F205" s="1">
        <v>10</v>
      </c>
      <c r="G205" s="1">
        <v>10</v>
      </c>
      <c r="I205" s="30"/>
      <c r="K205" s="30"/>
      <c r="N205" s="35"/>
    </row>
    <row r="206" spans="1:14" ht="12" customHeight="1">
      <c r="A206" s="9" t="s">
        <v>193</v>
      </c>
      <c r="B206" s="9" t="s">
        <v>149</v>
      </c>
      <c r="C206" s="9" t="s">
        <v>20</v>
      </c>
      <c r="D206" s="10"/>
      <c r="E206" s="11"/>
      <c r="F206" s="1">
        <v>10</v>
      </c>
      <c r="G206" s="1">
        <v>10</v>
      </c>
      <c r="I206" s="30"/>
      <c r="K206" s="30"/>
      <c r="N206" s="35"/>
    </row>
    <row r="207" spans="1:14" ht="12" customHeight="1">
      <c r="A207" s="9" t="s">
        <v>186</v>
      </c>
      <c r="B207" s="9" t="s">
        <v>149</v>
      </c>
      <c r="C207" s="9" t="s">
        <v>20</v>
      </c>
      <c r="D207" s="10">
        <v>40</v>
      </c>
      <c r="E207" s="11">
        <v>40</v>
      </c>
      <c r="F207" s="1">
        <v>40</v>
      </c>
      <c r="G207" s="1">
        <v>40</v>
      </c>
      <c r="I207" s="30"/>
      <c r="K207" s="30"/>
      <c r="N207" s="35"/>
    </row>
    <row r="208" spans="1:15" ht="12" customHeight="1">
      <c r="A208" s="9" t="s">
        <v>184</v>
      </c>
      <c r="B208" s="9" t="s">
        <v>149</v>
      </c>
      <c r="C208" s="9" t="s">
        <v>20</v>
      </c>
      <c r="D208" s="10">
        <v>5</v>
      </c>
      <c r="E208" s="11">
        <v>0</v>
      </c>
      <c r="F208" s="1"/>
      <c r="G208" s="1"/>
      <c r="I208" s="30"/>
      <c r="K208" s="30"/>
      <c r="N208" s="35"/>
      <c r="O208" s="49" t="s">
        <v>336</v>
      </c>
    </row>
    <row r="209" spans="1:14" ht="12" customHeight="1">
      <c r="A209" s="9" t="s">
        <v>192</v>
      </c>
      <c r="B209" s="9" t="s">
        <v>149</v>
      </c>
      <c r="C209" s="9" t="s">
        <v>20</v>
      </c>
      <c r="D209" s="10">
        <v>25</v>
      </c>
      <c r="E209" s="11">
        <v>34</v>
      </c>
      <c r="F209" s="1">
        <v>25</v>
      </c>
      <c r="G209" s="1">
        <v>25</v>
      </c>
      <c r="I209" s="30"/>
      <c r="K209" s="30"/>
      <c r="N209" s="35"/>
    </row>
    <row r="210" spans="1:14" ht="12" customHeight="1">
      <c r="A210" s="9" t="s">
        <v>187</v>
      </c>
      <c r="B210" s="25" t="s">
        <v>149</v>
      </c>
      <c r="C210" s="25" t="s">
        <v>20</v>
      </c>
      <c r="D210" s="26">
        <v>65</v>
      </c>
      <c r="E210" s="27">
        <v>73</v>
      </c>
      <c r="F210" s="28"/>
      <c r="G210" s="33"/>
      <c r="H210" s="23">
        <f>SUM(D201:D210)</f>
        <v>145</v>
      </c>
      <c r="I210" s="30">
        <f>SUM(E201:E210)</f>
        <v>158</v>
      </c>
      <c r="J210" s="23">
        <f>SUM(F201:F210)</f>
        <v>150</v>
      </c>
      <c r="K210" s="30">
        <f>SUM(G201:G210)</f>
        <v>150</v>
      </c>
      <c r="N210" s="35"/>
    </row>
    <row r="211" spans="1:14" ht="12" customHeight="1">
      <c r="A211" s="9" t="s">
        <v>295</v>
      </c>
      <c r="B211" s="9" t="s">
        <v>194</v>
      </c>
      <c r="C211" s="9" t="s">
        <v>175</v>
      </c>
      <c r="D211" s="10">
        <v>250</v>
      </c>
      <c r="E211" s="11">
        <v>253</v>
      </c>
      <c r="F211" s="1">
        <v>250</v>
      </c>
      <c r="G211" s="17">
        <v>250</v>
      </c>
      <c r="I211" s="30"/>
      <c r="K211" s="30"/>
      <c r="N211" s="35"/>
    </row>
    <row r="212" spans="1:15" ht="12" customHeight="1">
      <c r="A212" s="9" t="s">
        <v>195</v>
      </c>
      <c r="B212" s="25" t="s">
        <v>194</v>
      </c>
      <c r="C212" s="25" t="s">
        <v>110</v>
      </c>
      <c r="D212" s="26">
        <v>48</v>
      </c>
      <c r="E212" s="27">
        <v>48</v>
      </c>
      <c r="F212" s="28">
        <v>48</v>
      </c>
      <c r="G212" s="33">
        <v>48</v>
      </c>
      <c r="I212" s="30"/>
      <c r="K212" s="30"/>
      <c r="N212" s="35"/>
      <c r="O212" s="49" t="s">
        <v>249</v>
      </c>
    </row>
    <row r="213" spans="1:14" ht="12" customHeight="1">
      <c r="A213" s="9" t="s">
        <v>135</v>
      </c>
      <c r="B213" s="9" t="s">
        <v>134</v>
      </c>
      <c r="C213" s="9" t="s">
        <v>232</v>
      </c>
      <c r="D213" s="10">
        <v>40</v>
      </c>
      <c r="E213" s="11">
        <v>27</v>
      </c>
      <c r="F213" s="1">
        <v>40</v>
      </c>
      <c r="G213" s="17">
        <v>35</v>
      </c>
      <c r="I213" s="30"/>
      <c r="K213" s="30"/>
      <c r="N213" s="35"/>
    </row>
    <row r="214" spans="1:14" ht="12" customHeight="1">
      <c r="A214" s="9" t="s">
        <v>136</v>
      </c>
      <c r="B214" s="9" t="s">
        <v>134</v>
      </c>
      <c r="C214" s="9" t="s">
        <v>232</v>
      </c>
      <c r="D214" s="10">
        <v>100</v>
      </c>
      <c r="E214" s="11">
        <v>107</v>
      </c>
      <c r="F214" s="1">
        <v>100</v>
      </c>
      <c r="G214" s="17">
        <v>100</v>
      </c>
      <c r="I214" s="30"/>
      <c r="K214" s="30"/>
      <c r="N214" s="35"/>
    </row>
    <row r="215" spans="1:14" ht="12" customHeight="1">
      <c r="A215" s="9" t="s">
        <v>137</v>
      </c>
      <c r="B215" s="9" t="s">
        <v>134</v>
      </c>
      <c r="C215" s="9" t="s">
        <v>232</v>
      </c>
      <c r="D215" s="10">
        <v>60</v>
      </c>
      <c r="E215" s="11">
        <v>69</v>
      </c>
      <c r="F215" s="1">
        <v>60</v>
      </c>
      <c r="G215" s="17">
        <v>60</v>
      </c>
      <c r="I215" s="30"/>
      <c r="K215" s="30"/>
      <c r="N215" s="35"/>
    </row>
    <row r="216" spans="1:14" ht="12" customHeight="1">
      <c r="A216" s="9" t="s">
        <v>138</v>
      </c>
      <c r="B216" s="9" t="s">
        <v>134</v>
      </c>
      <c r="C216" s="9" t="s">
        <v>232</v>
      </c>
      <c r="D216" s="10">
        <v>130</v>
      </c>
      <c r="E216" s="11">
        <v>137</v>
      </c>
      <c r="F216" s="1">
        <v>130</v>
      </c>
      <c r="G216" s="17">
        <v>130</v>
      </c>
      <c r="I216" s="30"/>
      <c r="K216" s="30"/>
      <c r="N216" s="35"/>
    </row>
    <row r="217" spans="1:14" ht="12" customHeight="1">
      <c r="A217" s="9" t="s">
        <v>139</v>
      </c>
      <c r="B217" s="9" t="s">
        <v>134</v>
      </c>
      <c r="C217" s="9" t="s">
        <v>232</v>
      </c>
      <c r="D217" s="10">
        <v>25</v>
      </c>
      <c r="E217" s="11">
        <v>34</v>
      </c>
      <c r="F217" s="1">
        <v>30</v>
      </c>
      <c r="G217" s="17">
        <v>30</v>
      </c>
      <c r="I217" s="30"/>
      <c r="K217" s="30"/>
      <c r="N217" s="35"/>
    </row>
    <row r="218" spans="1:14" ht="12" customHeight="1">
      <c r="A218" s="9" t="s">
        <v>140</v>
      </c>
      <c r="B218" s="9" t="s">
        <v>134</v>
      </c>
      <c r="C218" s="9" t="s">
        <v>232</v>
      </c>
      <c r="D218" s="10">
        <v>245</v>
      </c>
      <c r="E218" s="11">
        <v>245</v>
      </c>
      <c r="F218" s="1">
        <v>255</v>
      </c>
      <c r="G218" s="17">
        <v>245</v>
      </c>
      <c r="I218" s="30"/>
      <c r="K218" s="30"/>
      <c r="N218" s="35"/>
    </row>
    <row r="219" spans="1:14" ht="12" customHeight="1">
      <c r="A219" s="9" t="s">
        <v>141</v>
      </c>
      <c r="B219" s="9" t="s">
        <v>134</v>
      </c>
      <c r="C219" s="9" t="s">
        <v>232</v>
      </c>
      <c r="D219" s="10">
        <v>60</v>
      </c>
      <c r="E219" s="11">
        <v>65</v>
      </c>
      <c r="F219" s="1">
        <v>70</v>
      </c>
      <c r="G219" s="17">
        <v>65</v>
      </c>
      <c r="I219" s="30"/>
      <c r="K219" s="30"/>
      <c r="N219" s="35"/>
    </row>
    <row r="220" spans="1:14" ht="12" customHeight="1">
      <c r="A220" s="9" t="s">
        <v>142</v>
      </c>
      <c r="B220" s="9" t="s">
        <v>134</v>
      </c>
      <c r="C220" s="9" t="s">
        <v>232</v>
      </c>
      <c r="D220" s="10">
        <v>80</v>
      </c>
      <c r="E220" s="11">
        <v>91</v>
      </c>
      <c r="F220" s="1">
        <v>80</v>
      </c>
      <c r="G220" s="17">
        <v>80</v>
      </c>
      <c r="I220" s="30"/>
      <c r="K220" s="30"/>
      <c r="N220" s="35"/>
    </row>
    <row r="221" spans="1:14" ht="12" customHeight="1">
      <c r="A221" s="9" t="s">
        <v>143</v>
      </c>
      <c r="B221" s="9" t="s">
        <v>134</v>
      </c>
      <c r="C221" s="9" t="s">
        <v>232</v>
      </c>
      <c r="D221" s="10">
        <v>130</v>
      </c>
      <c r="E221" s="11">
        <v>127</v>
      </c>
      <c r="F221" s="1">
        <v>130</v>
      </c>
      <c r="G221" s="17">
        <v>125</v>
      </c>
      <c r="I221" s="30"/>
      <c r="K221" s="30"/>
      <c r="N221" s="35"/>
    </row>
    <row r="222" spans="1:14" ht="12" customHeight="1">
      <c r="A222" s="9" t="s">
        <v>144</v>
      </c>
      <c r="B222" s="9" t="s">
        <v>134</v>
      </c>
      <c r="C222" s="9" t="s">
        <v>232</v>
      </c>
      <c r="D222" s="10">
        <v>120</v>
      </c>
      <c r="E222" s="11">
        <v>130</v>
      </c>
      <c r="F222" s="1">
        <v>120</v>
      </c>
      <c r="G222" s="17">
        <v>120</v>
      </c>
      <c r="I222" s="30"/>
      <c r="K222" s="30"/>
      <c r="N222" s="35"/>
    </row>
    <row r="223" spans="1:14" ht="12" customHeight="1">
      <c r="A223" s="9" t="s">
        <v>145</v>
      </c>
      <c r="B223" s="9" t="s">
        <v>134</v>
      </c>
      <c r="C223" s="9" t="s">
        <v>232</v>
      </c>
      <c r="D223" s="10">
        <v>120</v>
      </c>
      <c r="E223" s="11">
        <v>134</v>
      </c>
      <c r="F223" s="1">
        <v>120</v>
      </c>
      <c r="G223" s="17">
        <v>120</v>
      </c>
      <c r="H223" s="23">
        <f>SUM(D213:D223)</f>
        <v>1110</v>
      </c>
      <c r="I223" s="30">
        <f>SUM(E213:E223)</f>
        <v>1166</v>
      </c>
      <c r="J223" s="23">
        <f>SUM(F213:F223)</f>
        <v>1135</v>
      </c>
      <c r="K223" s="30">
        <f>SUM(G213:G223)</f>
        <v>1110</v>
      </c>
      <c r="N223" s="35"/>
    </row>
    <row r="224" spans="1:14" ht="12" customHeight="1">
      <c r="A224" s="9" t="s">
        <v>146</v>
      </c>
      <c r="B224" s="9" t="s">
        <v>134</v>
      </c>
      <c r="C224" s="9" t="s">
        <v>50</v>
      </c>
      <c r="D224" s="10">
        <v>100</v>
      </c>
      <c r="E224" s="11">
        <v>122</v>
      </c>
      <c r="F224" s="1">
        <v>125</v>
      </c>
      <c r="G224" s="17">
        <v>115</v>
      </c>
      <c r="I224" s="30"/>
      <c r="K224" s="30"/>
      <c r="N224" s="35"/>
    </row>
    <row r="225" spans="1:14" ht="12" customHeight="1">
      <c r="A225" s="9" t="s">
        <v>198</v>
      </c>
      <c r="B225" s="9" t="s">
        <v>134</v>
      </c>
      <c r="C225" s="9" t="s">
        <v>64</v>
      </c>
      <c r="D225" s="10">
        <v>20</v>
      </c>
      <c r="E225" s="11">
        <v>16</v>
      </c>
      <c r="F225" s="1">
        <v>15</v>
      </c>
      <c r="G225" s="17">
        <v>15</v>
      </c>
      <c r="I225" s="30"/>
      <c r="K225" s="30"/>
      <c r="N225" s="35"/>
    </row>
    <row r="226" spans="1:14" ht="12" customHeight="1">
      <c r="A226" s="9" t="s">
        <v>199</v>
      </c>
      <c r="B226" s="9" t="s">
        <v>134</v>
      </c>
      <c r="C226" s="9" t="s">
        <v>64</v>
      </c>
      <c r="D226" s="10">
        <v>10</v>
      </c>
      <c r="E226" s="11">
        <v>0</v>
      </c>
      <c r="F226" s="1">
        <v>10</v>
      </c>
      <c r="G226" s="17">
        <v>10</v>
      </c>
      <c r="I226" s="30"/>
      <c r="K226" s="30"/>
      <c r="N226" s="35"/>
    </row>
    <row r="227" spans="1:14" ht="12" customHeight="1">
      <c r="A227" s="9" t="s">
        <v>196</v>
      </c>
      <c r="B227" s="9" t="s">
        <v>134</v>
      </c>
      <c r="C227" s="9" t="s">
        <v>64</v>
      </c>
      <c r="D227" s="10">
        <v>40</v>
      </c>
      <c r="E227" s="11">
        <v>50</v>
      </c>
      <c r="F227" s="1">
        <v>35</v>
      </c>
      <c r="G227" s="17">
        <v>35</v>
      </c>
      <c r="I227" s="30"/>
      <c r="K227" s="30"/>
      <c r="N227" s="35"/>
    </row>
    <row r="228" spans="1:14" ht="12" customHeight="1">
      <c r="A228" s="9" t="s">
        <v>197</v>
      </c>
      <c r="B228" s="9" t="s">
        <v>134</v>
      </c>
      <c r="C228" s="9" t="s">
        <v>64</v>
      </c>
      <c r="D228" s="10">
        <v>20</v>
      </c>
      <c r="E228" s="11">
        <v>25</v>
      </c>
      <c r="F228" s="1">
        <v>25</v>
      </c>
      <c r="G228" s="17">
        <v>25</v>
      </c>
      <c r="H228" s="23">
        <f>SUM(D224:D228)</f>
        <v>190</v>
      </c>
      <c r="I228" s="30">
        <f>SUM(E224:E228)</f>
        <v>213</v>
      </c>
      <c r="J228" s="23">
        <f>SUM(F224:F228)</f>
        <v>210</v>
      </c>
      <c r="K228" s="30">
        <f>SUM(G224:G228)</f>
        <v>200</v>
      </c>
      <c r="N228" s="35"/>
    </row>
    <row r="229" spans="1:14" ht="12" customHeight="1">
      <c r="A229" s="9" t="s">
        <v>147</v>
      </c>
      <c r="B229" s="9" t="s">
        <v>134</v>
      </c>
      <c r="C229" s="9" t="s">
        <v>104</v>
      </c>
      <c r="D229" s="10">
        <v>10</v>
      </c>
      <c r="E229" s="11">
        <v>2</v>
      </c>
      <c r="F229" s="1"/>
      <c r="I229" s="30"/>
      <c r="K229" s="30"/>
      <c r="N229" s="35"/>
    </row>
    <row r="230" spans="1:14" ht="12" customHeight="1">
      <c r="A230" s="9" t="s">
        <v>148</v>
      </c>
      <c r="B230" s="9" t="s">
        <v>134</v>
      </c>
      <c r="C230" s="9" t="s">
        <v>104</v>
      </c>
      <c r="D230" s="10">
        <v>15</v>
      </c>
      <c r="E230" s="11">
        <v>19</v>
      </c>
      <c r="F230" s="1">
        <v>20</v>
      </c>
      <c r="G230" s="17">
        <v>20</v>
      </c>
      <c r="I230" s="30"/>
      <c r="K230" s="30"/>
      <c r="N230" s="35"/>
    </row>
    <row r="231" spans="1:14" ht="12" customHeight="1">
      <c r="A231" s="9" t="s">
        <v>150</v>
      </c>
      <c r="B231" s="9" t="s">
        <v>134</v>
      </c>
      <c r="C231" s="9" t="s">
        <v>104</v>
      </c>
      <c r="D231" s="10">
        <v>10</v>
      </c>
      <c r="E231" s="11">
        <v>4</v>
      </c>
      <c r="F231" s="1">
        <v>10</v>
      </c>
      <c r="G231" s="17">
        <v>5</v>
      </c>
      <c r="I231" s="30"/>
      <c r="K231" s="30"/>
      <c r="N231" s="35"/>
    </row>
    <row r="232" spans="1:14" ht="12" customHeight="1">
      <c r="A232" s="9" t="s">
        <v>151</v>
      </c>
      <c r="B232" s="9" t="s">
        <v>134</v>
      </c>
      <c r="C232" s="9" t="s">
        <v>104</v>
      </c>
      <c r="D232" s="10">
        <v>10</v>
      </c>
      <c r="E232" s="11">
        <v>2</v>
      </c>
      <c r="F232" s="1">
        <v>10</v>
      </c>
      <c r="G232" s="17">
        <v>5</v>
      </c>
      <c r="I232" s="30"/>
      <c r="K232" s="30"/>
      <c r="N232" s="35"/>
    </row>
    <row r="233" spans="1:14" ht="12" customHeight="1">
      <c r="A233" s="9" t="s">
        <v>152</v>
      </c>
      <c r="B233" s="9" t="s">
        <v>134</v>
      </c>
      <c r="C233" s="9" t="s">
        <v>104</v>
      </c>
      <c r="D233" s="10">
        <v>10</v>
      </c>
      <c r="E233" s="11">
        <v>1</v>
      </c>
      <c r="F233" s="1">
        <v>10</v>
      </c>
      <c r="G233" s="17">
        <v>5</v>
      </c>
      <c r="I233" s="30"/>
      <c r="K233" s="30"/>
      <c r="N233" s="35"/>
    </row>
    <row r="234" spans="1:14" ht="12" customHeight="1">
      <c r="A234" s="9" t="s">
        <v>153</v>
      </c>
      <c r="B234" s="9" t="s">
        <v>134</v>
      </c>
      <c r="C234" s="9" t="s">
        <v>104</v>
      </c>
      <c r="D234" s="10">
        <v>10</v>
      </c>
      <c r="E234" s="11">
        <v>18</v>
      </c>
      <c r="F234" s="1">
        <v>15</v>
      </c>
      <c r="G234" s="17">
        <v>15</v>
      </c>
      <c r="I234" s="30"/>
      <c r="K234" s="30"/>
      <c r="N234" s="35"/>
    </row>
    <row r="235" spans="1:14" ht="12" customHeight="1">
      <c r="A235" s="9" t="s">
        <v>154</v>
      </c>
      <c r="B235" s="9" t="s">
        <v>134</v>
      </c>
      <c r="C235" s="9" t="s">
        <v>104</v>
      </c>
      <c r="D235" s="10">
        <v>9</v>
      </c>
      <c r="E235" s="11">
        <v>9</v>
      </c>
      <c r="F235" s="1">
        <v>10</v>
      </c>
      <c r="G235" s="17">
        <v>10</v>
      </c>
      <c r="I235" s="30"/>
      <c r="K235" s="30"/>
      <c r="N235" s="35"/>
    </row>
    <row r="236" spans="1:14" ht="12" customHeight="1">
      <c r="A236" s="9" t="s">
        <v>137</v>
      </c>
      <c r="B236" s="9" t="s">
        <v>134</v>
      </c>
      <c r="C236" s="9" t="s">
        <v>104</v>
      </c>
      <c r="D236" s="10">
        <v>15</v>
      </c>
      <c r="E236" s="11">
        <v>13</v>
      </c>
      <c r="F236" s="1">
        <v>15</v>
      </c>
      <c r="G236" s="17">
        <v>15</v>
      </c>
      <c r="I236" s="30"/>
      <c r="K236" s="30"/>
      <c r="N236" s="35"/>
    </row>
    <row r="237" spans="1:14" ht="12" customHeight="1">
      <c r="A237" s="9" t="s">
        <v>155</v>
      </c>
      <c r="B237" s="9" t="s">
        <v>134</v>
      </c>
      <c r="C237" s="9" t="s">
        <v>104</v>
      </c>
      <c r="D237" s="10">
        <v>24</v>
      </c>
      <c r="E237" s="11">
        <v>26</v>
      </c>
      <c r="F237" s="1">
        <v>30</v>
      </c>
      <c r="G237" s="17">
        <v>25</v>
      </c>
      <c r="I237" s="30"/>
      <c r="K237" s="30"/>
      <c r="N237" s="35"/>
    </row>
    <row r="238" spans="1:14" ht="12" customHeight="1">
      <c r="A238" s="9" t="s">
        <v>156</v>
      </c>
      <c r="B238" s="9" t="s">
        <v>134</v>
      </c>
      <c r="C238" s="9" t="s">
        <v>104</v>
      </c>
      <c r="D238" s="10">
        <v>8</v>
      </c>
      <c r="E238" s="11">
        <v>14</v>
      </c>
      <c r="F238" s="1">
        <v>12</v>
      </c>
      <c r="G238" s="17">
        <v>12</v>
      </c>
      <c r="I238" s="30"/>
      <c r="K238" s="30"/>
      <c r="N238" s="35"/>
    </row>
    <row r="239" spans="1:14" ht="12" customHeight="1">
      <c r="A239" s="9" t="s">
        <v>157</v>
      </c>
      <c r="B239" s="9" t="s">
        <v>134</v>
      </c>
      <c r="C239" s="9" t="s">
        <v>104</v>
      </c>
      <c r="D239" s="10">
        <v>10</v>
      </c>
      <c r="E239" s="11">
        <v>9</v>
      </c>
      <c r="F239" s="1">
        <v>15</v>
      </c>
      <c r="G239" s="17">
        <v>10</v>
      </c>
      <c r="I239" s="30"/>
      <c r="K239" s="30"/>
      <c r="N239" s="35"/>
    </row>
    <row r="240" spans="1:14" ht="12" customHeight="1">
      <c r="A240" s="9" t="s">
        <v>158</v>
      </c>
      <c r="B240" s="9" t="s">
        <v>134</v>
      </c>
      <c r="C240" s="9" t="s">
        <v>104</v>
      </c>
      <c r="D240" s="10">
        <v>10</v>
      </c>
      <c r="E240" s="11">
        <v>2</v>
      </c>
      <c r="F240" s="1">
        <v>10</v>
      </c>
      <c r="G240" s="17">
        <v>5</v>
      </c>
      <c r="I240" s="30"/>
      <c r="K240" s="30"/>
      <c r="N240" s="35"/>
    </row>
    <row r="241" spans="1:14" ht="12" customHeight="1">
      <c r="A241" s="9" t="s">
        <v>159</v>
      </c>
      <c r="B241" s="9" t="s">
        <v>134</v>
      </c>
      <c r="C241" s="9" t="s">
        <v>104</v>
      </c>
      <c r="D241" s="10">
        <v>20</v>
      </c>
      <c r="E241" s="11">
        <v>24</v>
      </c>
      <c r="F241" s="1">
        <v>24</v>
      </c>
      <c r="G241" s="17">
        <v>24</v>
      </c>
      <c r="I241" s="30"/>
      <c r="K241" s="30"/>
      <c r="N241" s="35"/>
    </row>
    <row r="242" spans="1:14" ht="12" customHeight="1">
      <c r="A242" s="9" t="s">
        <v>254</v>
      </c>
      <c r="B242" s="9" t="s">
        <v>134</v>
      </c>
      <c r="C242" s="9" t="s">
        <v>104</v>
      </c>
      <c r="D242" s="10"/>
      <c r="E242" s="11">
        <v>5</v>
      </c>
      <c r="F242" s="1"/>
      <c r="I242" s="30"/>
      <c r="K242" s="30"/>
      <c r="N242" s="35"/>
    </row>
    <row r="243" spans="1:14" ht="12" customHeight="1">
      <c r="A243" s="9" t="s">
        <v>160</v>
      </c>
      <c r="B243" s="9" t="s">
        <v>134</v>
      </c>
      <c r="C243" s="9" t="s">
        <v>104</v>
      </c>
      <c r="D243" s="10">
        <v>22</v>
      </c>
      <c r="E243" s="11">
        <v>9</v>
      </c>
      <c r="F243" s="1">
        <v>20</v>
      </c>
      <c r="G243" s="17">
        <v>10</v>
      </c>
      <c r="I243" s="30"/>
      <c r="K243" s="30"/>
      <c r="N243" s="35"/>
    </row>
    <row r="244" spans="1:14" ht="12" customHeight="1">
      <c r="A244" s="9" t="s">
        <v>161</v>
      </c>
      <c r="B244" s="9" t="s">
        <v>134</v>
      </c>
      <c r="C244" s="9" t="s">
        <v>104</v>
      </c>
      <c r="D244" s="10">
        <v>32</v>
      </c>
      <c r="E244" s="11">
        <v>34</v>
      </c>
      <c r="F244" s="1">
        <v>32</v>
      </c>
      <c r="G244" s="17">
        <v>32</v>
      </c>
      <c r="I244" s="30"/>
      <c r="K244" s="30"/>
      <c r="N244" s="35"/>
    </row>
    <row r="245" spans="1:14" ht="12" customHeight="1">
      <c r="A245" s="9" t="s">
        <v>162</v>
      </c>
      <c r="B245" s="9" t="s">
        <v>134</v>
      </c>
      <c r="C245" s="9" t="s">
        <v>104</v>
      </c>
      <c r="D245" s="10">
        <v>25</v>
      </c>
      <c r="E245" s="11">
        <v>0</v>
      </c>
      <c r="F245" s="1">
        <v>30</v>
      </c>
      <c r="G245" s="17">
        <v>10</v>
      </c>
      <c r="I245" s="30"/>
      <c r="K245" s="30"/>
      <c r="N245" s="35"/>
    </row>
    <row r="246" spans="1:14" ht="12" customHeight="1">
      <c r="A246" s="9" t="s">
        <v>163</v>
      </c>
      <c r="B246" s="9" t="s">
        <v>134</v>
      </c>
      <c r="C246" s="9" t="s">
        <v>104</v>
      </c>
      <c r="D246" s="10">
        <v>15</v>
      </c>
      <c r="E246" s="11">
        <v>17</v>
      </c>
      <c r="F246" s="1">
        <v>20</v>
      </c>
      <c r="G246" s="17">
        <v>15</v>
      </c>
      <c r="I246" s="30"/>
      <c r="K246" s="30"/>
      <c r="N246" s="35"/>
    </row>
    <row r="247" spans="1:14" ht="12" customHeight="1">
      <c r="A247" s="9" t="s">
        <v>164</v>
      </c>
      <c r="B247" s="9" t="s">
        <v>134</v>
      </c>
      <c r="C247" s="9" t="s">
        <v>104</v>
      </c>
      <c r="D247" s="10">
        <v>12</v>
      </c>
      <c r="E247" s="11">
        <v>5</v>
      </c>
      <c r="F247" s="1">
        <v>10</v>
      </c>
      <c r="G247" s="17">
        <v>10</v>
      </c>
      <c r="I247" s="30"/>
      <c r="K247" s="30"/>
      <c r="N247" s="35"/>
    </row>
    <row r="248" spans="1:14" ht="12" customHeight="1">
      <c r="A248" s="9" t="s">
        <v>165</v>
      </c>
      <c r="B248" s="9" t="s">
        <v>134</v>
      </c>
      <c r="C248" s="9" t="s">
        <v>104</v>
      </c>
      <c r="D248" s="10">
        <v>10</v>
      </c>
      <c r="E248" s="11">
        <v>11</v>
      </c>
      <c r="F248" s="1"/>
      <c r="I248" s="30"/>
      <c r="K248" s="30"/>
      <c r="N248" s="35"/>
    </row>
    <row r="249" spans="1:14" ht="12" customHeight="1">
      <c r="A249" s="9" t="s">
        <v>166</v>
      </c>
      <c r="B249" s="9" t="s">
        <v>134</v>
      </c>
      <c r="C249" s="9" t="s">
        <v>104</v>
      </c>
      <c r="D249" s="10">
        <v>6</v>
      </c>
      <c r="E249" s="11">
        <v>10</v>
      </c>
      <c r="F249" s="1">
        <v>15</v>
      </c>
      <c r="G249" s="17">
        <v>10</v>
      </c>
      <c r="I249" s="30"/>
      <c r="K249" s="30"/>
      <c r="N249" s="35"/>
    </row>
    <row r="250" spans="1:14" ht="12" customHeight="1">
      <c r="A250" s="9" t="s">
        <v>142</v>
      </c>
      <c r="B250" s="9" t="s">
        <v>134</v>
      </c>
      <c r="C250" s="9" t="s">
        <v>104</v>
      </c>
      <c r="D250" s="10">
        <v>15</v>
      </c>
      <c r="E250" s="11">
        <v>14</v>
      </c>
      <c r="F250" s="1">
        <v>15</v>
      </c>
      <c r="G250" s="17">
        <v>15</v>
      </c>
      <c r="I250" s="30"/>
      <c r="K250" s="30"/>
      <c r="N250" s="35"/>
    </row>
    <row r="251" spans="1:14" ht="12" customHeight="1">
      <c r="A251" s="9" t="s">
        <v>143</v>
      </c>
      <c r="B251" s="9" t="s">
        <v>134</v>
      </c>
      <c r="C251" s="9" t="s">
        <v>104</v>
      </c>
      <c r="D251" s="10">
        <v>10</v>
      </c>
      <c r="E251" s="11">
        <v>11</v>
      </c>
      <c r="F251" s="1">
        <v>18</v>
      </c>
      <c r="G251" s="17">
        <v>15</v>
      </c>
      <c r="I251" s="30"/>
      <c r="K251" s="30"/>
      <c r="N251" s="35"/>
    </row>
    <row r="252" spans="1:14" ht="12" customHeight="1">
      <c r="A252" s="9" t="s">
        <v>167</v>
      </c>
      <c r="B252" s="9" t="s">
        <v>134</v>
      </c>
      <c r="C252" s="9" t="s">
        <v>104</v>
      </c>
      <c r="D252" s="10">
        <v>15</v>
      </c>
      <c r="E252" s="11">
        <v>13</v>
      </c>
      <c r="F252" s="1">
        <v>20</v>
      </c>
      <c r="G252" s="17">
        <v>15</v>
      </c>
      <c r="I252" s="30"/>
      <c r="K252" s="30"/>
      <c r="N252" s="35"/>
    </row>
    <row r="253" spans="1:14" ht="12" customHeight="1">
      <c r="A253" s="9" t="s">
        <v>144</v>
      </c>
      <c r="B253" s="9" t="s">
        <v>134</v>
      </c>
      <c r="C253" s="9" t="s">
        <v>104</v>
      </c>
      <c r="D253" s="10">
        <v>30</v>
      </c>
      <c r="E253" s="11">
        <v>19</v>
      </c>
      <c r="F253" s="1">
        <v>30</v>
      </c>
      <c r="G253" s="17">
        <v>20</v>
      </c>
      <c r="I253" s="30"/>
      <c r="K253" s="30"/>
      <c r="N253" s="35"/>
    </row>
    <row r="254" spans="1:14" ht="12" customHeight="1">
      <c r="A254" s="9" t="s">
        <v>168</v>
      </c>
      <c r="B254" s="9" t="s">
        <v>134</v>
      </c>
      <c r="C254" s="9" t="s">
        <v>104</v>
      </c>
      <c r="D254" s="10">
        <v>20</v>
      </c>
      <c r="E254" s="11">
        <v>30</v>
      </c>
      <c r="F254" s="1">
        <v>30</v>
      </c>
      <c r="G254" s="17">
        <v>30</v>
      </c>
      <c r="I254" s="30"/>
      <c r="K254" s="30"/>
      <c r="N254" s="35"/>
    </row>
    <row r="255" spans="1:15" ht="12" customHeight="1">
      <c r="A255" s="9" t="s">
        <v>169</v>
      </c>
      <c r="B255" s="9" t="s">
        <v>134</v>
      </c>
      <c r="C255" s="9" t="s">
        <v>104</v>
      </c>
      <c r="D255" s="10">
        <v>8</v>
      </c>
      <c r="E255" s="11">
        <v>8</v>
      </c>
      <c r="F255" s="1">
        <v>10</v>
      </c>
      <c r="G255" s="17">
        <v>10</v>
      </c>
      <c r="H255" s="23">
        <f>SUM(D229:D255)+40</f>
        <v>421</v>
      </c>
      <c r="I255" s="30">
        <f>SUM(E229:E255)</f>
        <v>329</v>
      </c>
      <c r="J255" s="23">
        <f>SUM(F229:F255)</f>
        <v>431</v>
      </c>
      <c r="K255" s="30">
        <f>SUM(G229:G255)</f>
        <v>343</v>
      </c>
      <c r="L255" s="81" t="s">
        <v>323</v>
      </c>
      <c r="M255" s="82"/>
      <c r="N255" s="82"/>
      <c r="O255" s="82"/>
    </row>
    <row r="256" spans="1:14" ht="12" customHeight="1">
      <c r="A256" s="9" t="s">
        <v>170</v>
      </c>
      <c r="B256" s="9" t="s">
        <v>134</v>
      </c>
      <c r="C256" s="9" t="s">
        <v>5</v>
      </c>
      <c r="D256" s="10">
        <v>12</v>
      </c>
      <c r="E256" s="11">
        <v>10</v>
      </c>
      <c r="F256" s="1">
        <v>15</v>
      </c>
      <c r="G256" s="17">
        <v>12</v>
      </c>
      <c r="I256" s="30"/>
      <c r="K256" s="30"/>
      <c r="N256" s="35"/>
    </row>
    <row r="257" spans="1:14" ht="12" customHeight="1">
      <c r="A257" s="9" t="s">
        <v>171</v>
      </c>
      <c r="B257" s="9" t="s">
        <v>134</v>
      </c>
      <c r="C257" s="9" t="s">
        <v>5</v>
      </c>
      <c r="D257" s="10">
        <v>17</v>
      </c>
      <c r="E257" s="11">
        <v>9</v>
      </c>
      <c r="F257" s="1">
        <v>20</v>
      </c>
      <c r="G257" s="17">
        <v>10</v>
      </c>
      <c r="I257" s="30"/>
      <c r="K257" s="30"/>
      <c r="N257" s="35"/>
    </row>
    <row r="258" spans="1:14" ht="12" customHeight="1">
      <c r="A258" s="9" t="s">
        <v>172</v>
      </c>
      <c r="B258" s="9" t="s">
        <v>134</v>
      </c>
      <c r="C258" s="9" t="s">
        <v>5</v>
      </c>
      <c r="D258" s="10">
        <v>8</v>
      </c>
      <c r="E258" s="11">
        <v>4</v>
      </c>
      <c r="F258" s="1">
        <v>10</v>
      </c>
      <c r="G258" s="17">
        <v>5</v>
      </c>
      <c r="I258" s="30"/>
      <c r="K258" s="30"/>
      <c r="N258" s="35"/>
    </row>
    <row r="259" spans="1:14" ht="12" customHeight="1">
      <c r="A259" s="9" t="s">
        <v>173</v>
      </c>
      <c r="B259" s="9" t="s">
        <v>134</v>
      </c>
      <c r="C259" s="9" t="s">
        <v>5</v>
      </c>
      <c r="D259" s="10">
        <v>12</v>
      </c>
      <c r="E259" s="11">
        <v>14</v>
      </c>
      <c r="F259" s="1">
        <v>17</v>
      </c>
      <c r="G259" s="17">
        <v>15</v>
      </c>
      <c r="I259" s="30"/>
      <c r="K259" s="30"/>
      <c r="N259" s="35"/>
    </row>
    <row r="260" spans="1:14" ht="12" customHeight="1">
      <c r="A260" s="9" t="s">
        <v>174</v>
      </c>
      <c r="B260" s="9" t="s">
        <v>134</v>
      </c>
      <c r="C260" s="9" t="s">
        <v>5</v>
      </c>
      <c r="D260" s="10"/>
      <c r="E260" s="11"/>
      <c r="F260" s="1">
        <v>10</v>
      </c>
      <c r="G260" s="17">
        <v>8</v>
      </c>
      <c r="H260" s="23">
        <f>SUM(D256:D260)</f>
        <v>49</v>
      </c>
      <c r="I260" s="30">
        <f>SUM(E256:E260)</f>
        <v>37</v>
      </c>
      <c r="J260" s="23">
        <f>SUM(F256:F260)</f>
        <v>72</v>
      </c>
      <c r="K260" s="30">
        <f>SUM(G256:G260)</f>
        <v>50</v>
      </c>
      <c r="N260" s="35"/>
    </row>
    <row r="261" spans="1:14" ht="12" customHeight="1">
      <c r="A261" s="9" t="s">
        <v>183</v>
      </c>
      <c r="B261" s="25" t="s">
        <v>134</v>
      </c>
      <c r="C261" s="25" t="s">
        <v>20</v>
      </c>
      <c r="D261" s="26">
        <v>15</v>
      </c>
      <c r="E261" s="27">
        <v>24</v>
      </c>
      <c r="F261" s="28">
        <v>25</v>
      </c>
      <c r="G261" s="33">
        <v>25</v>
      </c>
      <c r="I261" s="30"/>
      <c r="K261" s="30"/>
      <c r="N261" s="35"/>
    </row>
    <row r="262" spans="1:14" ht="12" customHeight="1">
      <c r="A262" s="9" t="s">
        <v>180</v>
      </c>
      <c r="B262" s="9" t="s">
        <v>88</v>
      </c>
      <c r="C262" s="9" t="s">
        <v>14</v>
      </c>
      <c r="D262" s="10">
        <v>15</v>
      </c>
      <c r="E262" s="11">
        <v>0</v>
      </c>
      <c r="F262" s="1">
        <v>20</v>
      </c>
      <c r="G262" s="17">
        <v>10</v>
      </c>
      <c r="I262" s="30"/>
      <c r="K262" s="30"/>
      <c r="L262" s="23">
        <v>20</v>
      </c>
      <c r="M262" s="23">
        <v>10</v>
      </c>
      <c r="N262" s="35">
        <v>10</v>
      </c>
    </row>
    <row r="263" spans="1:14" ht="12" customHeight="1">
      <c r="A263" s="9" t="s">
        <v>182</v>
      </c>
      <c r="B263" s="9" t="s">
        <v>88</v>
      </c>
      <c r="C263" s="9" t="s">
        <v>14</v>
      </c>
      <c r="D263" s="10"/>
      <c r="E263" s="11"/>
      <c r="F263" s="1"/>
      <c r="I263" s="30"/>
      <c r="K263" s="30"/>
      <c r="L263" s="23">
        <v>0</v>
      </c>
      <c r="N263" s="35">
        <v>0</v>
      </c>
    </row>
    <row r="264" spans="1:15" ht="12" customHeight="1">
      <c r="A264" s="9" t="s">
        <v>179</v>
      </c>
      <c r="B264" s="9" t="s">
        <v>88</v>
      </c>
      <c r="C264" s="9" t="s">
        <v>14</v>
      </c>
      <c r="D264" s="10">
        <v>15</v>
      </c>
      <c r="E264" s="11">
        <v>0</v>
      </c>
      <c r="F264" s="1">
        <v>5</v>
      </c>
      <c r="G264" s="17">
        <v>5</v>
      </c>
      <c r="I264" s="30"/>
      <c r="K264" s="30"/>
      <c r="L264" s="23">
        <v>5</v>
      </c>
      <c r="M264" s="23">
        <v>5</v>
      </c>
      <c r="N264" s="35">
        <v>5</v>
      </c>
      <c r="O264" s="52" t="s">
        <v>267</v>
      </c>
    </row>
    <row r="265" spans="1:14" ht="12" customHeight="1">
      <c r="A265" s="9" t="s">
        <v>181</v>
      </c>
      <c r="B265" s="9" t="s">
        <v>88</v>
      </c>
      <c r="C265" s="9" t="s">
        <v>20</v>
      </c>
      <c r="D265" s="10">
        <v>80</v>
      </c>
      <c r="E265" s="11">
        <v>111</v>
      </c>
      <c r="F265" s="1">
        <v>150</v>
      </c>
      <c r="G265" s="17">
        <v>110</v>
      </c>
      <c r="H265" s="23">
        <f>SUM(D262:D265)</f>
        <v>110</v>
      </c>
      <c r="I265" s="30">
        <f>SUM(E262:E265)</f>
        <v>111</v>
      </c>
      <c r="J265" s="23">
        <f>SUM(F262:F265)</f>
        <v>175</v>
      </c>
      <c r="K265" s="30">
        <f>SUM(G262:G265)</f>
        <v>125</v>
      </c>
      <c r="L265" s="23">
        <v>150</v>
      </c>
      <c r="M265" s="23">
        <v>140</v>
      </c>
      <c r="N265" s="35">
        <v>110</v>
      </c>
    </row>
    <row r="266" spans="1:14" ht="12" customHeight="1">
      <c r="A266" s="2" t="s">
        <v>234</v>
      </c>
      <c r="B266" s="2"/>
      <c r="C266" s="2"/>
      <c r="D266" s="3">
        <v>130</v>
      </c>
      <c r="E266" s="11">
        <v>0</v>
      </c>
      <c r="F266" s="1"/>
      <c r="G266" s="17">
        <v>130</v>
      </c>
      <c r="I266" s="30"/>
      <c r="K266" s="30"/>
      <c r="N266" s="35"/>
    </row>
    <row r="267" spans="1:15" s="7" customFormat="1" ht="12" customHeight="1" thickBot="1">
      <c r="A267" s="64" t="s">
        <v>311</v>
      </c>
      <c r="B267" s="64"/>
      <c r="C267" s="64"/>
      <c r="D267" s="65">
        <f>SUM(D196:D266)</f>
        <v>2663</v>
      </c>
      <c r="E267" s="66">
        <f>SUM(E196:E266)</f>
        <v>2603</v>
      </c>
      <c r="F267" s="62">
        <f>SUM(F196:F266)</f>
        <v>2711</v>
      </c>
      <c r="G267" s="61">
        <f>SUM(G196:G266)</f>
        <v>2646</v>
      </c>
      <c r="H267" s="67"/>
      <c r="I267" s="68"/>
      <c r="J267" s="67"/>
      <c r="K267" s="68"/>
      <c r="L267" s="67">
        <f>SUM(L262:L266)</f>
        <v>175</v>
      </c>
      <c r="M267" s="67">
        <f>SUM(M262:M266)</f>
        <v>155</v>
      </c>
      <c r="N267" s="68">
        <f>SUM(N262:N266)</f>
        <v>125</v>
      </c>
      <c r="O267" s="70"/>
    </row>
    <row r="268" spans="1:14" ht="12" customHeight="1" thickTop="1">
      <c r="A268" s="8" t="s">
        <v>200</v>
      </c>
      <c r="B268" s="8"/>
      <c r="C268" s="8"/>
      <c r="D268" s="12"/>
      <c r="E268" s="12"/>
      <c r="F268" s="5"/>
      <c r="G268" s="15"/>
      <c r="I268" s="30"/>
      <c r="K268" s="30"/>
      <c r="N268" s="35"/>
    </row>
    <row r="269" spans="1:14" ht="12" customHeight="1">
      <c r="A269" s="9" t="s">
        <v>201</v>
      </c>
      <c r="B269" s="9" t="s">
        <v>77</v>
      </c>
      <c r="C269" s="9" t="s">
        <v>232</v>
      </c>
      <c r="D269" s="10">
        <v>20</v>
      </c>
      <c r="E269" s="11">
        <v>30</v>
      </c>
      <c r="F269" s="14">
        <v>20</v>
      </c>
      <c r="G269" s="17">
        <v>20</v>
      </c>
      <c r="H269" s="10">
        <v>20</v>
      </c>
      <c r="I269" s="11">
        <v>30</v>
      </c>
      <c r="J269" s="14">
        <v>20</v>
      </c>
      <c r="K269" s="35">
        <v>20</v>
      </c>
      <c r="N269" s="35"/>
    </row>
    <row r="270" spans="1:14" ht="12" customHeight="1">
      <c r="A270" s="9" t="s">
        <v>202</v>
      </c>
      <c r="B270" s="25" t="s">
        <v>77</v>
      </c>
      <c r="C270" s="25" t="s">
        <v>104</v>
      </c>
      <c r="D270" s="26">
        <v>10</v>
      </c>
      <c r="E270" s="27">
        <v>6</v>
      </c>
      <c r="F270" s="29">
        <v>15</v>
      </c>
      <c r="G270" s="33">
        <v>10</v>
      </c>
      <c r="H270" s="10">
        <v>10</v>
      </c>
      <c r="I270" s="11">
        <v>6</v>
      </c>
      <c r="J270" s="14">
        <v>15</v>
      </c>
      <c r="K270" s="35">
        <v>15</v>
      </c>
      <c r="N270" s="35"/>
    </row>
    <row r="271" spans="1:15" ht="12" customHeight="1">
      <c r="A271" s="9" t="s">
        <v>203</v>
      </c>
      <c r="B271" s="9" t="s">
        <v>88</v>
      </c>
      <c r="C271" s="9" t="s">
        <v>5</v>
      </c>
      <c r="D271" s="10">
        <v>15</v>
      </c>
      <c r="E271" s="11">
        <v>8</v>
      </c>
      <c r="F271" s="1">
        <v>15</v>
      </c>
      <c r="G271" s="17">
        <v>10</v>
      </c>
      <c r="I271" s="30"/>
      <c r="K271" s="30"/>
      <c r="N271" s="35"/>
      <c r="O271" s="49" t="s">
        <v>331</v>
      </c>
    </row>
    <row r="272" spans="1:15" ht="12" customHeight="1">
      <c r="A272" s="9" t="s">
        <v>204</v>
      </c>
      <c r="B272" s="9" t="s">
        <v>88</v>
      </c>
      <c r="C272" s="9" t="s">
        <v>5</v>
      </c>
      <c r="D272" s="10">
        <v>15</v>
      </c>
      <c r="E272" s="11">
        <v>25</v>
      </c>
      <c r="F272" s="1">
        <v>25</v>
      </c>
      <c r="G272" s="17">
        <v>20</v>
      </c>
      <c r="I272" s="30"/>
      <c r="K272" s="30"/>
      <c r="N272" s="35"/>
      <c r="O272" s="49" t="s">
        <v>332</v>
      </c>
    </row>
    <row r="273" spans="1:15" ht="12" customHeight="1">
      <c r="A273" s="9" t="s">
        <v>205</v>
      </c>
      <c r="B273" s="9" t="s">
        <v>88</v>
      </c>
      <c r="C273" s="9" t="s">
        <v>5</v>
      </c>
      <c r="D273" s="10">
        <v>8</v>
      </c>
      <c r="E273" s="11">
        <v>0</v>
      </c>
      <c r="F273" s="1">
        <v>10</v>
      </c>
      <c r="G273" s="17">
        <v>6</v>
      </c>
      <c r="I273" s="30"/>
      <c r="K273" s="30"/>
      <c r="N273" s="35"/>
      <c r="O273" s="49" t="s">
        <v>333</v>
      </c>
    </row>
    <row r="274" spans="1:14" ht="12" customHeight="1">
      <c r="A274" s="9" t="s">
        <v>329</v>
      </c>
      <c r="B274" s="9" t="s">
        <v>88</v>
      </c>
      <c r="C274" s="9" t="s">
        <v>5</v>
      </c>
      <c r="D274" s="10">
        <v>8</v>
      </c>
      <c r="E274" s="11">
        <v>5</v>
      </c>
      <c r="F274" s="1">
        <v>10</v>
      </c>
      <c r="I274" s="30"/>
      <c r="K274" s="30"/>
      <c r="N274" s="35"/>
    </row>
    <row r="275" spans="1:15" ht="12" customHeight="1">
      <c r="A275" s="9" t="s">
        <v>206</v>
      </c>
      <c r="B275" s="9" t="s">
        <v>88</v>
      </c>
      <c r="C275" s="9" t="s">
        <v>5</v>
      </c>
      <c r="D275" s="10">
        <v>10</v>
      </c>
      <c r="E275" s="11">
        <v>5</v>
      </c>
      <c r="F275" s="1">
        <v>10</v>
      </c>
      <c r="G275" s="17">
        <v>7</v>
      </c>
      <c r="I275" s="30"/>
      <c r="K275" s="30"/>
      <c r="N275" s="35"/>
      <c r="O275" s="49" t="s">
        <v>333</v>
      </c>
    </row>
    <row r="276" spans="1:15" ht="12" customHeight="1">
      <c r="A276" s="9" t="s">
        <v>207</v>
      </c>
      <c r="B276" s="9" t="s">
        <v>88</v>
      </c>
      <c r="C276" s="9" t="s">
        <v>5</v>
      </c>
      <c r="D276" s="10">
        <v>12</v>
      </c>
      <c r="E276" s="11">
        <v>13</v>
      </c>
      <c r="F276" s="1">
        <v>16</v>
      </c>
      <c r="G276" s="17">
        <v>16</v>
      </c>
      <c r="I276" s="30"/>
      <c r="K276" s="30"/>
      <c r="N276" s="35"/>
      <c r="O276" s="49" t="s">
        <v>271</v>
      </c>
    </row>
    <row r="277" spans="1:15" ht="12" customHeight="1">
      <c r="A277" s="9" t="s">
        <v>208</v>
      </c>
      <c r="B277" s="9" t="s">
        <v>88</v>
      </c>
      <c r="C277" s="9" t="s">
        <v>5</v>
      </c>
      <c r="D277" s="10">
        <v>10</v>
      </c>
      <c r="E277" s="11">
        <v>10</v>
      </c>
      <c r="F277" s="1">
        <v>12</v>
      </c>
      <c r="G277" s="17">
        <v>10</v>
      </c>
      <c r="I277" s="30"/>
      <c r="K277" s="30"/>
      <c r="N277" s="35"/>
      <c r="O277" s="49" t="s">
        <v>334</v>
      </c>
    </row>
    <row r="278" spans="1:15" ht="12" customHeight="1">
      <c r="A278" s="9" t="s">
        <v>330</v>
      </c>
      <c r="B278" s="9" t="s">
        <v>88</v>
      </c>
      <c r="C278" s="9" t="s">
        <v>5</v>
      </c>
      <c r="D278" s="10">
        <v>15</v>
      </c>
      <c r="E278" s="11">
        <v>0</v>
      </c>
      <c r="F278" s="1">
        <v>20</v>
      </c>
      <c r="G278" s="17">
        <v>15</v>
      </c>
      <c r="I278" s="30"/>
      <c r="K278" s="30"/>
      <c r="N278" s="35"/>
      <c r="O278" s="49" t="s">
        <v>333</v>
      </c>
    </row>
    <row r="279" spans="1:15" ht="12" customHeight="1">
      <c r="A279" s="9" t="s">
        <v>252</v>
      </c>
      <c r="B279" s="9" t="s">
        <v>88</v>
      </c>
      <c r="C279" s="9" t="s">
        <v>5</v>
      </c>
      <c r="D279" s="10">
        <v>7</v>
      </c>
      <c r="E279" s="11">
        <v>5</v>
      </c>
      <c r="F279" s="1">
        <v>10</v>
      </c>
      <c r="G279" s="17">
        <v>7</v>
      </c>
      <c r="I279" s="30"/>
      <c r="K279" s="30"/>
      <c r="N279" s="35"/>
      <c r="O279" s="49" t="s">
        <v>331</v>
      </c>
    </row>
    <row r="280" spans="1:14" ht="12" customHeight="1">
      <c r="A280" s="9" t="s">
        <v>209</v>
      </c>
      <c r="B280" s="9" t="s">
        <v>88</v>
      </c>
      <c r="C280" s="9" t="s">
        <v>5</v>
      </c>
      <c r="D280" s="10"/>
      <c r="E280" s="11">
        <v>0</v>
      </c>
      <c r="F280" s="1">
        <v>20</v>
      </c>
      <c r="G280" s="17">
        <v>12</v>
      </c>
      <c r="I280" s="30"/>
      <c r="K280" s="30"/>
      <c r="N280" s="35"/>
    </row>
    <row r="281" spans="1:14" ht="12" customHeight="1">
      <c r="A281" s="9" t="s">
        <v>210</v>
      </c>
      <c r="B281" s="9" t="s">
        <v>88</v>
      </c>
      <c r="C281" s="9" t="s">
        <v>5</v>
      </c>
      <c r="D281" s="10"/>
      <c r="E281" s="11">
        <v>0</v>
      </c>
      <c r="F281" s="1">
        <v>20</v>
      </c>
      <c r="G281" s="17">
        <v>12</v>
      </c>
      <c r="H281" s="23">
        <f>SUM(D271:D281)</f>
        <v>100</v>
      </c>
      <c r="I281" s="30">
        <f>SUM(E271:E281)</f>
        <v>71</v>
      </c>
      <c r="J281" s="23">
        <f>SUM(F271:F281)</f>
        <v>168</v>
      </c>
      <c r="K281" s="30">
        <f>SUM(G271:G281)</f>
        <v>115</v>
      </c>
      <c r="N281" s="35"/>
    </row>
    <row r="282" spans="1:15" ht="12" customHeight="1">
      <c r="A282" s="9" t="s">
        <v>211</v>
      </c>
      <c r="B282" s="9" t="s">
        <v>88</v>
      </c>
      <c r="C282" s="9" t="s">
        <v>20</v>
      </c>
      <c r="D282" s="10">
        <v>50</v>
      </c>
      <c r="E282" s="11">
        <v>42</v>
      </c>
      <c r="F282" s="1">
        <v>50</v>
      </c>
      <c r="G282" s="17">
        <v>35</v>
      </c>
      <c r="I282" s="30"/>
      <c r="K282" s="30"/>
      <c r="L282" s="23">
        <v>50</v>
      </c>
      <c r="M282" s="23">
        <v>45</v>
      </c>
      <c r="N282" s="35">
        <v>35</v>
      </c>
      <c r="O282" s="52" t="s">
        <v>268</v>
      </c>
    </row>
    <row r="283" spans="1:15" ht="12" customHeight="1">
      <c r="A283" s="9" t="s">
        <v>212</v>
      </c>
      <c r="B283" s="9" t="s">
        <v>88</v>
      </c>
      <c r="C283" s="9" t="s">
        <v>20</v>
      </c>
      <c r="D283" s="10">
        <v>190</v>
      </c>
      <c r="E283" s="11">
        <v>207</v>
      </c>
      <c r="F283" s="1">
        <v>190</v>
      </c>
      <c r="G283" s="17">
        <v>190</v>
      </c>
      <c r="I283" s="30"/>
      <c r="K283" s="30"/>
      <c r="L283" s="23">
        <v>190</v>
      </c>
      <c r="M283" s="23">
        <v>180</v>
      </c>
      <c r="N283" s="35">
        <v>190</v>
      </c>
      <c r="O283" s="52" t="s">
        <v>269</v>
      </c>
    </row>
    <row r="284" spans="1:15" ht="12" customHeight="1">
      <c r="A284" s="9" t="s">
        <v>213</v>
      </c>
      <c r="B284" s="9" t="s">
        <v>88</v>
      </c>
      <c r="C284" s="9" t="s">
        <v>20</v>
      </c>
      <c r="D284" s="10">
        <v>50</v>
      </c>
      <c r="E284" s="11">
        <v>83</v>
      </c>
      <c r="F284" s="1">
        <v>60</v>
      </c>
      <c r="G284" s="17">
        <v>55</v>
      </c>
      <c r="I284" s="30"/>
      <c r="K284" s="30"/>
      <c r="L284" s="23">
        <v>60</v>
      </c>
      <c r="M284" s="23">
        <v>60</v>
      </c>
      <c r="N284" s="35">
        <v>55</v>
      </c>
      <c r="O284" s="52" t="s">
        <v>270</v>
      </c>
    </row>
    <row r="285" spans="1:15" ht="12" customHeight="1">
      <c r="A285" s="9" t="s">
        <v>214</v>
      </c>
      <c r="B285" s="9" t="s">
        <v>88</v>
      </c>
      <c r="C285" s="9" t="s">
        <v>20</v>
      </c>
      <c r="D285" s="10">
        <v>20</v>
      </c>
      <c r="E285" s="11">
        <v>29</v>
      </c>
      <c r="F285" s="1">
        <v>30</v>
      </c>
      <c r="G285" s="17">
        <v>25</v>
      </c>
      <c r="I285" s="30"/>
      <c r="K285" s="30"/>
      <c r="L285" s="23">
        <v>30</v>
      </c>
      <c r="M285" s="23">
        <v>30</v>
      </c>
      <c r="N285" s="35">
        <v>25</v>
      </c>
      <c r="O285" s="52" t="s">
        <v>271</v>
      </c>
    </row>
    <row r="286" spans="1:15" ht="12" customHeight="1">
      <c r="A286" s="9" t="s">
        <v>215</v>
      </c>
      <c r="B286" s="9" t="s">
        <v>88</v>
      </c>
      <c r="C286" s="9" t="s">
        <v>20</v>
      </c>
      <c r="D286" s="10">
        <v>90</v>
      </c>
      <c r="E286" s="11">
        <v>109</v>
      </c>
      <c r="F286" s="1">
        <v>100</v>
      </c>
      <c r="G286" s="17">
        <v>95</v>
      </c>
      <c r="I286" s="30"/>
      <c r="K286" s="30"/>
      <c r="L286" s="23">
        <v>100</v>
      </c>
      <c r="M286" s="23">
        <v>100</v>
      </c>
      <c r="N286" s="35">
        <v>95</v>
      </c>
      <c r="O286" s="52" t="s">
        <v>272</v>
      </c>
    </row>
    <row r="287" spans="1:15" ht="12" customHeight="1">
      <c r="A287" s="9" t="s">
        <v>216</v>
      </c>
      <c r="B287" s="9" t="s">
        <v>88</v>
      </c>
      <c r="C287" s="9" t="s">
        <v>20</v>
      </c>
      <c r="D287" s="10">
        <v>95</v>
      </c>
      <c r="E287" s="11">
        <v>138</v>
      </c>
      <c r="F287" s="1">
        <v>110</v>
      </c>
      <c r="G287" s="17">
        <v>100</v>
      </c>
      <c r="I287" s="30"/>
      <c r="K287" s="30"/>
      <c r="L287" s="23">
        <v>110</v>
      </c>
      <c r="M287" s="23">
        <v>110</v>
      </c>
      <c r="N287" s="35">
        <v>100</v>
      </c>
      <c r="O287" s="52" t="s">
        <v>273</v>
      </c>
    </row>
    <row r="288" spans="1:15" ht="12" customHeight="1">
      <c r="A288" s="9" t="s">
        <v>217</v>
      </c>
      <c r="B288" s="9" t="s">
        <v>88</v>
      </c>
      <c r="C288" s="9" t="s">
        <v>20</v>
      </c>
      <c r="D288" s="10">
        <v>30</v>
      </c>
      <c r="E288" s="11">
        <v>28</v>
      </c>
      <c r="F288" s="1">
        <v>25</v>
      </c>
      <c r="G288" s="17">
        <v>25</v>
      </c>
      <c r="I288" s="30"/>
      <c r="K288" s="30"/>
      <c r="L288" s="23">
        <v>25</v>
      </c>
      <c r="M288" s="23">
        <v>25</v>
      </c>
      <c r="N288" s="35">
        <v>25</v>
      </c>
      <c r="O288" s="52" t="s">
        <v>274</v>
      </c>
    </row>
    <row r="289" spans="1:15" ht="12" customHeight="1">
      <c r="A289" s="9" t="s">
        <v>218</v>
      </c>
      <c r="B289" s="9" t="s">
        <v>88</v>
      </c>
      <c r="C289" s="9" t="s">
        <v>14</v>
      </c>
      <c r="D289" s="10"/>
      <c r="E289" s="11">
        <v>42</v>
      </c>
      <c r="F289" s="1">
        <v>40</v>
      </c>
      <c r="I289" s="30"/>
      <c r="K289" s="30"/>
      <c r="L289" s="23">
        <v>40</v>
      </c>
      <c r="M289" s="23">
        <v>40</v>
      </c>
      <c r="N289" s="35"/>
      <c r="O289" s="52"/>
    </row>
    <row r="290" spans="1:15" ht="12" customHeight="1">
      <c r="A290" s="9" t="s">
        <v>219</v>
      </c>
      <c r="B290" s="9" t="s">
        <v>88</v>
      </c>
      <c r="C290" s="9" t="s">
        <v>14</v>
      </c>
      <c r="D290" s="10"/>
      <c r="E290" s="11">
        <v>2</v>
      </c>
      <c r="F290" s="1">
        <v>5</v>
      </c>
      <c r="I290" s="30"/>
      <c r="K290" s="30"/>
      <c r="L290" s="23">
        <v>5</v>
      </c>
      <c r="M290" s="23">
        <v>5</v>
      </c>
      <c r="N290" s="35"/>
      <c r="O290" s="52" t="s">
        <v>275</v>
      </c>
    </row>
    <row r="291" spans="1:15" ht="12" customHeight="1">
      <c r="A291" s="9" t="s">
        <v>220</v>
      </c>
      <c r="B291" s="9" t="s">
        <v>88</v>
      </c>
      <c r="C291" s="9" t="s">
        <v>14</v>
      </c>
      <c r="D291" s="10"/>
      <c r="E291" s="11">
        <v>10</v>
      </c>
      <c r="F291" s="1">
        <v>15</v>
      </c>
      <c r="I291" s="30"/>
      <c r="K291" s="30"/>
      <c r="L291" s="23">
        <v>15</v>
      </c>
      <c r="M291" s="23">
        <v>15</v>
      </c>
      <c r="N291" s="35"/>
      <c r="O291" s="52"/>
    </row>
    <row r="292" spans="1:15" ht="12" customHeight="1">
      <c r="A292" s="9" t="s">
        <v>221</v>
      </c>
      <c r="B292" s="9" t="s">
        <v>88</v>
      </c>
      <c r="C292" s="9" t="s">
        <v>14</v>
      </c>
      <c r="D292" s="10"/>
      <c r="E292" s="11">
        <v>15</v>
      </c>
      <c r="F292" s="1">
        <v>15</v>
      </c>
      <c r="I292" s="30"/>
      <c r="K292" s="30"/>
      <c r="L292" s="23">
        <v>15</v>
      </c>
      <c r="M292" s="23">
        <v>15</v>
      </c>
      <c r="N292" s="35"/>
      <c r="O292" s="52"/>
    </row>
    <row r="293" spans="1:15" ht="12" customHeight="1">
      <c r="A293" s="9" t="s">
        <v>222</v>
      </c>
      <c r="B293" s="9" t="s">
        <v>88</v>
      </c>
      <c r="C293" s="9" t="s">
        <v>14</v>
      </c>
      <c r="D293" s="10"/>
      <c r="E293" s="11">
        <v>4</v>
      </c>
      <c r="F293" s="1">
        <v>5</v>
      </c>
      <c r="I293" s="30"/>
      <c r="K293" s="30"/>
      <c r="L293" s="23">
        <v>5</v>
      </c>
      <c r="M293" s="23">
        <v>5</v>
      </c>
      <c r="N293" s="35"/>
      <c r="O293" s="52" t="s">
        <v>276</v>
      </c>
    </row>
    <row r="294" spans="1:15" ht="12" customHeight="1">
      <c r="A294" s="9" t="s">
        <v>223</v>
      </c>
      <c r="B294" s="9" t="s">
        <v>88</v>
      </c>
      <c r="C294" s="9" t="s">
        <v>14</v>
      </c>
      <c r="D294" s="10"/>
      <c r="E294" s="11"/>
      <c r="F294" s="1">
        <v>20</v>
      </c>
      <c r="G294" s="17">
        <v>15</v>
      </c>
      <c r="H294" s="23">
        <f>SUM(D282:D294)</f>
        <v>525</v>
      </c>
      <c r="I294" s="30">
        <f>SUM(E282:E294)</f>
        <v>709</v>
      </c>
      <c r="J294" s="23">
        <f>SUM(F282:F294)</f>
        <v>665</v>
      </c>
      <c r="K294" s="30">
        <f>SUM(G282:G294)</f>
        <v>540</v>
      </c>
      <c r="L294" s="23">
        <v>20</v>
      </c>
      <c r="M294" s="23">
        <v>20</v>
      </c>
      <c r="N294" s="35">
        <v>15</v>
      </c>
      <c r="O294" s="52" t="s">
        <v>277</v>
      </c>
    </row>
    <row r="295" spans="1:14" ht="12" customHeight="1">
      <c r="A295" s="2" t="s">
        <v>245</v>
      </c>
      <c r="B295" s="2"/>
      <c r="C295" s="2"/>
      <c r="D295" s="3"/>
      <c r="E295" s="11">
        <v>0</v>
      </c>
      <c r="G295" s="17">
        <v>10</v>
      </c>
      <c r="I295" s="30"/>
      <c r="K295" s="30"/>
      <c r="N295" s="35"/>
    </row>
    <row r="296" spans="1:15" s="7" customFormat="1" ht="12" customHeight="1" thickBot="1">
      <c r="A296" s="62" t="s">
        <v>312</v>
      </c>
      <c r="B296" s="62"/>
      <c r="C296" s="62"/>
      <c r="D296" s="62">
        <f>SUM(D269:D295)</f>
        <v>655</v>
      </c>
      <c r="E296" s="74">
        <f>SUM(E269:E295)</f>
        <v>816</v>
      </c>
      <c r="F296" s="62">
        <f>SUM(F269:F295)</f>
        <v>868</v>
      </c>
      <c r="G296" s="61">
        <f>SUM(G269:G295)</f>
        <v>695</v>
      </c>
      <c r="H296" s="67"/>
      <c r="I296" s="68"/>
      <c r="J296" s="67"/>
      <c r="K296" s="68"/>
      <c r="L296" s="67">
        <f>SUM(L282:L295)</f>
        <v>665</v>
      </c>
      <c r="M296" s="67">
        <f>SUM(M282:M295)</f>
        <v>650</v>
      </c>
      <c r="N296" s="68">
        <f>SUM(N282:N295)</f>
        <v>540</v>
      </c>
      <c r="O296" s="70"/>
    </row>
    <row r="297" spans="1:15" s="7" customFormat="1" ht="12" customHeight="1" thickTop="1">
      <c r="A297" s="5"/>
      <c r="B297" s="5"/>
      <c r="C297" s="5"/>
      <c r="D297" s="5"/>
      <c r="E297" s="57"/>
      <c r="F297" s="5"/>
      <c r="G297" s="15"/>
      <c r="H297" s="24"/>
      <c r="I297" s="59"/>
      <c r="J297" s="24"/>
      <c r="K297" s="59"/>
      <c r="L297" s="24"/>
      <c r="M297" s="24"/>
      <c r="N297" s="59"/>
      <c r="O297" s="51"/>
    </row>
    <row r="298" spans="1:15" s="18" customFormat="1" ht="12.75">
      <c r="A298" s="19" t="s">
        <v>262</v>
      </c>
      <c r="B298" s="17"/>
      <c r="C298" s="17"/>
      <c r="D298" s="17"/>
      <c r="E298" s="3"/>
      <c r="F298" s="17"/>
      <c r="G298" s="17"/>
      <c r="H298" s="17"/>
      <c r="I298" s="35"/>
      <c r="J298" s="17"/>
      <c r="K298" s="35"/>
      <c r="L298" s="17">
        <f>SUM(L9:L296)-L142-L193-L267-L296</f>
        <v>1700</v>
      </c>
      <c r="M298" s="17">
        <f>SUM(M9:M296)-M142-M193-M267-M296</f>
        <v>1625</v>
      </c>
      <c r="N298" s="35">
        <f>SUM(N9:N296)-N142-N193-N267-N296</f>
        <v>1625</v>
      </c>
      <c r="O298" s="49" t="s">
        <v>294</v>
      </c>
    </row>
    <row r="299" spans="1:15" s="7" customFormat="1" ht="12" customHeight="1">
      <c r="A299" s="15" t="s">
        <v>224</v>
      </c>
      <c r="B299" s="15"/>
      <c r="C299" s="15"/>
      <c r="D299" s="15">
        <f>D12+D24+D112+D142+D151+D193+D267+D296-D11</f>
        <v>6700</v>
      </c>
      <c r="E299" s="39">
        <f>E12+E24+E112+E142+E151+E193+E267+E296</f>
        <v>6610</v>
      </c>
      <c r="F299" s="15">
        <f>F12+F24+F112+F142+F151+F193+F267+F296</f>
        <v>6890</v>
      </c>
      <c r="G299" s="15">
        <f>G9+G10+G24+G112+G142+G151+G193+G267+G296</f>
        <v>6700</v>
      </c>
      <c r="H299" s="24"/>
      <c r="I299" s="31"/>
      <c r="J299" s="24"/>
      <c r="K299" s="31"/>
      <c r="L299" s="24"/>
      <c r="M299" s="24"/>
      <c r="N299" s="39"/>
      <c r="O299" s="51"/>
    </row>
    <row r="300" spans="1:9" ht="12.75">
      <c r="A300" s="1"/>
      <c r="B300" s="1"/>
      <c r="C300" s="1"/>
      <c r="D300" s="1"/>
      <c r="E300" s="1"/>
      <c r="F300" s="1"/>
      <c r="I300" s="53"/>
    </row>
    <row r="301" spans="1:11" ht="12.75">
      <c r="A301" t="s">
        <v>255</v>
      </c>
      <c r="B301" s="1"/>
      <c r="C301" s="1"/>
      <c r="D301" s="1"/>
      <c r="E301" s="1"/>
      <c r="F301" s="1"/>
      <c r="H301" s="23">
        <f>H20+H108+H132+H147+H185+H260+H281</f>
        <v>344</v>
      </c>
      <c r="I301" s="30">
        <f>I20+I108+I132+I147+I185+I260+I281</f>
        <v>215</v>
      </c>
      <c r="J301" s="23">
        <f>J20+J108+J132+J147+J185+J260+J281</f>
        <v>522</v>
      </c>
      <c r="K301" s="23">
        <f>K20+K108+K132+K147+K185+K260+K281</f>
        <v>339</v>
      </c>
    </row>
    <row r="302" spans="1:11" ht="12.75">
      <c r="A302" t="s">
        <v>256</v>
      </c>
      <c r="H302" s="23">
        <f>H19+H103+H127+H148+H176+H255+H270</f>
        <v>846</v>
      </c>
      <c r="I302" s="30">
        <f>I19+I103+I127+I148+I176+I255+I270</f>
        <v>614</v>
      </c>
      <c r="J302" s="23">
        <f>J19+J103+J127+J148+J176+J255+J270</f>
        <v>831</v>
      </c>
      <c r="K302" s="23">
        <f>K19+K103+K127+K148+K176+K255+K270</f>
        <v>656</v>
      </c>
    </row>
    <row r="303" spans="1:11" ht="12.75">
      <c r="A303" t="s">
        <v>257</v>
      </c>
      <c r="H303" s="23">
        <f>H60+H74+H116+H119+H156+H158+H223+H228+H269</f>
        <v>2642</v>
      </c>
      <c r="I303" s="30">
        <f>I60+I74+I116+I119+I156+I158+I223+I228+I269</f>
        <v>3054</v>
      </c>
      <c r="J303" s="23">
        <f>J60+J74+J116+J119+J156+J158+J223+J228+J269</f>
        <v>2779</v>
      </c>
      <c r="K303" s="23">
        <f>K60+K74+K116+K119+K156+K158+K223+K228+K269</f>
        <v>2697</v>
      </c>
    </row>
    <row r="304" spans="1:11" ht="12.75">
      <c r="A304" t="s">
        <v>293</v>
      </c>
      <c r="H304" s="23">
        <f>H199+H200+H210</f>
        <v>380</v>
      </c>
      <c r="I304" s="30">
        <f>I199+I200+I210</f>
        <v>422</v>
      </c>
      <c r="J304" s="23">
        <f>J199+J200+J210</f>
        <v>365</v>
      </c>
      <c r="K304" s="23">
        <f>K199+K200+K210</f>
        <v>365</v>
      </c>
    </row>
    <row r="306" ht="12.75">
      <c r="A306" s="54" t="s">
        <v>225</v>
      </c>
    </row>
    <row r="307" ht="12.75">
      <c r="A307" s="54" t="s">
        <v>226</v>
      </c>
    </row>
  </sheetData>
  <mergeCells count="5">
    <mergeCell ref="A114:D114"/>
    <mergeCell ref="L255:O255"/>
    <mergeCell ref="F4:G4"/>
    <mergeCell ref="H4:K4"/>
    <mergeCell ref="L4:N4"/>
  </mergeCells>
  <printOptions/>
  <pageMargins left="0.64" right="0.37" top="0.4" bottom="0.6" header="0.32" footer="0.42"/>
  <pageSetup horizontalDpi="600" verticalDpi="600" orientation="landscape" paperSize="9" r:id="rId1"/>
  <headerFooter alignWithMargins="0">
    <oddFooter>&amp;R
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2008-11-04T09:22:40Z</cp:lastPrinted>
  <dcterms:created xsi:type="dcterms:W3CDTF">2008-10-14T13:23:34Z</dcterms:created>
  <dcterms:modified xsi:type="dcterms:W3CDTF">2008-11-04T11:38:26Z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