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cero-my.sharepoint.com/personal/karialt_cicero_oslo_no/Documents/Projects/Klimadidakt/Elevoppdrag/PakkeTilSkolene/MaterialeRealfagskonferansen2024/"/>
    </mc:Choice>
  </mc:AlternateContent>
  <xr:revisionPtr revIDLastSave="3" documentId="8_{28BD1891-19CB-4CC3-A6B3-9ACB97F9AF05}" xr6:coauthVersionLast="47" xr6:coauthVersionMax="47" xr10:uidLastSave="{24367944-A144-4976-BF50-9BF379792233}"/>
  <bookViews>
    <workbookView xWindow="31020" yWindow="2220" windowWidth="21600" windowHeight="11175" xr2:uid="{A76490E0-5214-48A3-AB27-62599394AB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39" i="1"/>
  <c r="D19" i="1"/>
  <c r="D20" i="1"/>
  <c r="D21" i="1"/>
  <c r="D22" i="1"/>
  <c r="D23" i="1"/>
  <c r="D24" i="1"/>
  <c r="D25" i="1"/>
  <c r="E19" i="1" s="1"/>
  <c r="D26" i="1"/>
  <c r="D27" i="1"/>
  <c r="D28" i="1"/>
  <c r="D29" i="1"/>
  <c r="D30" i="1"/>
  <c r="D31" i="1"/>
  <c r="D32" i="1"/>
  <c r="E29" i="1" s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E59" i="1" s="1"/>
  <c r="D65" i="1"/>
  <c r="D66" i="1"/>
  <c r="D67" i="1"/>
  <c r="D68" i="1"/>
  <c r="D69" i="1"/>
  <c r="D70" i="1"/>
  <c r="D71" i="1"/>
  <c r="D72" i="1"/>
  <c r="E69" i="1" s="1"/>
  <c r="D73" i="1"/>
  <c r="D74" i="1"/>
  <c r="D75" i="1"/>
  <c r="D76" i="1"/>
  <c r="D77" i="1"/>
  <c r="D78" i="1"/>
  <c r="D79" i="1"/>
  <c r="E79" i="1" s="1"/>
  <c r="D80" i="1"/>
  <c r="D81" i="1"/>
  <c r="D82" i="1"/>
  <c r="D10" i="1"/>
  <c r="D11" i="1"/>
  <c r="D12" i="1"/>
  <c r="D13" i="1"/>
  <c r="D14" i="1"/>
  <c r="D15" i="1"/>
  <c r="D16" i="1"/>
  <c r="D17" i="1"/>
  <c r="D18" i="1"/>
  <c r="D9" i="1"/>
  <c r="E9" i="1" l="1"/>
</calcChain>
</file>

<file path=xl/sharedStrings.xml><?xml version="1.0" encoding="utf-8"?>
<sst xmlns="http://schemas.openxmlformats.org/spreadsheetml/2006/main" count="89" uniqueCount="89">
  <si>
    <t>Gjennomsnitt for hvert tiår</t>
  </si>
  <si>
    <t>1950-tallet</t>
  </si>
  <si>
    <t>1960-tallet</t>
  </si>
  <si>
    <t>1970-tallet</t>
  </si>
  <si>
    <t>1980-tallet</t>
  </si>
  <si>
    <t>1990-tallet</t>
  </si>
  <si>
    <t>2000-tallet</t>
  </si>
  <si>
    <t>2010-tallet</t>
  </si>
  <si>
    <t>2020-tallet</t>
  </si>
  <si>
    <t>Dato sesongens første snøfall</t>
  </si>
  <si>
    <t>Vintersesong</t>
  </si>
  <si>
    <t>1950/1951</t>
  </si>
  <si>
    <t>1951/1952</t>
  </si>
  <si>
    <t>1952/1953</t>
  </si>
  <si>
    <t>1953/1954</t>
  </si>
  <si>
    <t>1954/1955</t>
  </si>
  <si>
    <t>1955/1956</t>
  </si>
  <si>
    <t>1956/1957</t>
  </si>
  <si>
    <t>1957/1958</t>
  </si>
  <si>
    <t>1958/1959</t>
  </si>
  <si>
    <t>1959/1960</t>
  </si>
  <si>
    <t>1960/1961</t>
  </si>
  <si>
    <t>1961/1962</t>
  </si>
  <si>
    <t>1962/1963</t>
  </si>
  <si>
    <t>1963/1964</t>
  </si>
  <si>
    <t>1964/1965</t>
  </si>
  <si>
    <t>1965/1966</t>
  </si>
  <si>
    <t>1966/1967</t>
  </si>
  <si>
    <t>1967/1968</t>
  </si>
  <si>
    <t>1968/1969</t>
  </si>
  <si>
    <t>1969/1970</t>
  </si>
  <si>
    <t>1970/1971</t>
  </si>
  <si>
    <t>1971/1972</t>
  </si>
  <si>
    <t>1972/1973</t>
  </si>
  <si>
    <t>1973/1974</t>
  </si>
  <si>
    <t>1974/1975</t>
  </si>
  <si>
    <t>1975/1976</t>
  </si>
  <si>
    <t>1976/1977</t>
  </si>
  <si>
    <t>1977/1978</t>
  </si>
  <si>
    <t>1978/1979</t>
  </si>
  <si>
    <t>1979/1980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</si>
  <si>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</si>
  <si>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</si>
  <si>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</si>
  <si>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</si>
  <si>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</si>
  <si>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</si>
  <si>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</si>
  <si>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</si>
  <si>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</si>
  <si>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</si>
  <si>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</si>
  <si>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</si>
  <si>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</si>
  <si>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</si>
  <si>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</si>
  <si>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</si>
  <si>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</si>
  <si>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</si>
  <si>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1998/1999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</si>
  <si>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</si>
  <si>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</si>
  <si>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</si>
  <si>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</si>
  <si>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</si>
  <si>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</si>
  <si>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</si>
  <si>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</si>
  <si>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</si>
  <si>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</si>
  <si>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</si>
  <si>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</si>
  <si>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</si>
  <si>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</si>
  <si>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</si>
  <si>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</si>
  <si>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</si>
  <si>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</si>
  <si>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</si>
  <si>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</si>
  <si>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</si>
  <si>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</si>
  <si>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</si>
  <si>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</si>
  <si>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</si>
  <si>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r>
      <t xml:space="preserve">Data fra Norsk Klimaservicesenter. Datasettet viser dato for første snøfall hver vintersesong. Begynn å lete etter snødekke høyere enn 0 hver september. </t>
    </r>
    <r>
      <rPr>
        <sz val="11"/>
        <color rgb="FFFF0000"/>
        <rFont val="Calibri"/>
        <family val="2"/>
        <scheme val="minor"/>
      </rPr>
      <t xml:space="preserve">Dere bør ha data for minst 7 av 10 sesonger i tiårsperioden for å ta den med i beregningene deres. </t>
    </r>
  </si>
  <si>
    <t>Dager til nyttår</t>
  </si>
  <si>
    <t xml:space="preserve">Om det er mange datoer uten observasjoner om høsten, så er det hull i måleserien. Hopp over denne vintersesongen å la feltet stå tomt. </t>
  </si>
  <si>
    <t xml:space="preserve">Dette er en eksempelfil for målestasjonen Bodø VI.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</si>
</sst>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4]d/\ mmmm;@"/>
    <numFmt numFmtId="165" formatCode="dd/mm/yyyy;@"/>
    <numFmt numFmtId="166" formatCode="dd/mm/yy;@"/>
  </numFmts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C0D0E"/>
      <name val="Var(--ff-mono)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 wrapText="1"/>
    </xf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49" fontId="0" fillId="2" borderId="0" xfId="0" applyNumberFormat="1" applyFill="1" applyAlignment="1">
      <alignment horizontal="right"/>
    </xf>
    <xf numFmtId="49" fontId="0" fillId="2" borderId="2" xfId="0" applyNumberFormat="1" applyFill="1" applyBorder="1" applyAlignment="1">
      <alignment horizontal="right"/>
    </xf>
    <xf numFmtId="49" fontId="0" fillId="0" borderId="0" xfId="0" applyNumberFormat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0" borderId="2" xfId="0" applyNumberFormat="1" applyBorder="1" applyAlignment="1">
      <alignment horizontal="right"/>
    </xf>
    <xf numFmtId="165" fontId="0" fillId="2" borderId="0" xfId="0" applyNumberFormat="1" applyFill="1" applyAlignment="1">
      <alignment horizontal="right"/>
    </xf>
    <xf numFmtId="165" fontId="1" fillId="2" borderId="0" xfId="1" applyNumberFormat="1" applyFill="1" applyAlignment="1">
      <alignment horizontal="right"/>
    </xf>
    <xf numFmtId="165" fontId="1" fillId="2" borderId="2" xfId="1" applyNumberFormat="1" applyFill="1" applyBorder="1" applyAlignment="1">
      <alignment horizontal="right"/>
    </xf>
    <xf numFmtId="165" fontId="1" fillId="0" borderId="0" xfId="1" applyNumberFormat="1" applyAlignment="1">
      <alignment horizontal="right"/>
    </xf>
    <xf numFmtId="165" fontId="1" fillId="0" borderId="2" xfId="1" applyNumberFormat="1" applyBorder="1" applyAlignment="1">
      <alignment horizontal="right"/>
    </xf>
    <xf numFmtId="165" fontId="0" fillId="0" borderId="0" xfId="0" applyNumberForma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4" fontId="0" fillId="0" borderId="3" xfId="0" applyNumberFormat="1" applyBorder="1"/>
    <xf numFmtId="166" fontId="0" fillId="0" borderId="0" xfId="0" applyNumberFormat="1" applyAlignment="1">
      <alignment horizontal="left"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/>
    <xf numFmtId="166" fontId="1" fillId="0" borderId="0" xfId="1" applyNumberFormat="1" applyAlignment="1">
      <alignment horizontal="right"/>
    </xf>
    <xf numFmtId="165" fontId="0" fillId="0" borderId="0" xfId="0" applyNumberFormat="1" applyAlignment="1">
      <alignment horizontal="left" wrapText="1"/>
    </xf>
    <xf numFmtId="165" fontId="0" fillId="0" borderId="0" xfId="0" applyNumberFormat="1" applyAlignment="1">
      <alignment horizontal="center" wrapText="1"/>
    </xf>
    <xf numFmtId="165" fontId="3" fillId="0" borderId="0" xfId="0" applyNumberFormat="1" applyFont="1" applyAlignment="1">
      <alignment horizontal="left" vertical="center"/>
    </xf>
    <xf numFmtId="165" fontId="1" fillId="2" borderId="5" xfId="1" applyNumberForma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Normal 2" xfId="1" xr:uid="{8D5657A5-B3DC-436E-B016-82CA213A1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F77C-1320-49E5-B5A6-4D4A20581287}">
  <dimension ref="A1:AJ82"/>
  <sheetViews>
    <sheetView tabSelected="1" zoomScaleNormal="100" workbookViewId="0">
      <selection activeCell="I7" sqref="I7"/>
    </sheetView>
  </sheetViews>
  <sheetFormatPr defaultRowHeight="14.5"/>
  <cols>
    <col min="1" max="1" width="12.26953125" customWidth="1"/>
    <col min="2" max="2" width="29.08984375" style="3" customWidth="1"/>
    <col min="3" max="3" width="14.453125" customWidth="1"/>
    <col min="4" max="4" width="13.26953125" hidden="1" customWidth="1"/>
    <col min="5" max="5" width="32" style="3" customWidth="1"/>
    <col min="6" max="6" width="11.26953125" style="29" bestFit="1" customWidth="1"/>
    <col min="7" max="7" width="14" style="23" customWidth="1"/>
    <col min="8" max="9" width="10.54296875" bestFit="1" customWidth="1"/>
  </cols>
  <sheetData>
    <row r="1" spans="1:36" ht="15" customHeight="1">
      <c r="A1" s="35" t="s">
        <v>85</v>
      </c>
      <c r="B1" s="35"/>
      <c r="C1" s="35"/>
      <c r="D1" s="35"/>
      <c r="E1" s="35"/>
      <c r="F1" s="27"/>
      <c r="G1" s="31"/>
    </row>
    <row r="2" spans="1:36" ht="35.5" customHeight="1">
      <c r="A2" s="35"/>
      <c r="B2" s="35"/>
      <c r="C2" s="35"/>
      <c r="D2" s="35"/>
      <c r="E2" s="35"/>
      <c r="F2" s="27"/>
      <c r="G2" s="31"/>
    </row>
    <row r="3" spans="1:36" ht="13.5" customHeight="1">
      <c r="A3" s="37"/>
      <c r="B3" s="37"/>
      <c r="C3" s="1"/>
      <c r="D3" s="1"/>
      <c r="E3" s="4"/>
      <c r="F3" s="28"/>
      <c r="G3" s="32"/>
    </row>
    <row r="4" spans="1:36" s="8" customFormat="1" ht="40" customHeight="1">
      <c r="A4" s="36" t="s">
        <v>87</v>
      </c>
      <c r="B4" s="37"/>
      <c r="C4" s="37"/>
      <c r="D4" s="37"/>
      <c r="E4" s="37"/>
      <c r="F4" s="27"/>
      <c r="G4" s="31"/>
    </row>
    <row r="5" spans="1:36" s="8" customFormat="1" ht="40" customHeight="1">
      <c r="A5" s="24"/>
      <c r="B5" s="25"/>
      <c r="C5" s="25"/>
      <c r="D5" s="25"/>
      <c r="E5" s="25"/>
      <c r="F5" s="27"/>
      <c r="G5" s="31"/>
    </row>
    <row r="6" spans="1:36">
      <c r="A6" t="s">
        <v>88</v>
      </c>
      <c r="B6" s="2"/>
    </row>
    <row r="7" spans="1:36">
      <c r="B7" s="2"/>
    </row>
    <row r="8" spans="1:36">
      <c r="A8" s="11" t="s">
        <v>10</v>
      </c>
      <c r="B8" s="12" t="s">
        <v>9</v>
      </c>
      <c r="C8" s="10"/>
      <c r="D8" s="6" t="s">
        <v>86</v>
      </c>
      <c r="E8" s="7" t="s">
        <v>0</v>
      </c>
    </row>
    <row r="9" spans="1:36">
      <c r="A9" s="13" t="s">
        <v>11</v>
      </c>
      <c r="B9" s="18"/>
      <c r="C9" s="9" t="s">
        <v>1</v>
      </c>
      <c r="D9">
        <f>IF(DATE(YEAR(B9), 12,31)-DATE(YEAR(B9),MONTH(B9),DAY(B9))&gt;183,DATE(YEAR(B9), 12,31)-DATE(YEAR(B9),MONTH(B9),DAY(B9))-366,DATE(YEAR(B9), 12,31)-DATE(YEAR(B9),MONTH(B9),DAY(B9)))</f>
        <v>0</v>
      </c>
      <c r="E9" s="3">
        <f>DATE(1955,12,31) - AVERAGEIF(D9:D18,"&lt;&gt;0")</f>
        <v>20391.166666666668</v>
      </c>
      <c r="F9"/>
      <c r="G9" s="33"/>
    </row>
    <row r="10" spans="1:36">
      <c r="A10" s="13" t="s">
        <v>12</v>
      </c>
      <c r="B10" s="18"/>
      <c r="C10" s="9"/>
      <c r="D10">
        <f t="shared" ref="D10:D73" si="0">IF(DATE(YEAR(B10), 12,31)-DATE(YEAR(B10),MONTH(B10),DAY(B10))&gt;183,DATE(YEAR(B10), 12,31)-DATE(YEAR(B10),MONTH(B10),DAY(B10))-366,DATE(YEAR(B10), 12,31)-DATE(YEAR(B10),MONTH(B10),DAY(B10)))</f>
        <v>0</v>
      </c>
      <c r="F10"/>
    </row>
    <row r="11" spans="1:36">
      <c r="A11" s="13" t="s">
        <v>13</v>
      </c>
      <c r="B11" s="18"/>
      <c r="C11" s="9"/>
      <c r="D11">
        <f t="shared" si="0"/>
        <v>0</v>
      </c>
      <c r="F11"/>
    </row>
    <row r="12" spans="1:36">
      <c r="A12" s="13" t="s">
        <v>14</v>
      </c>
      <c r="B12" s="18"/>
      <c r="C12" s="9"/>
      <c r="D12">
        <f t="shared" si="0"/>
        <v>0</v>
      </c>
      <c r="F12"/>
    </row>
    <row r="13" spans="1:36" s="5" customFormat="1" ht="15.5">
      <c r="A13" s="13" t="s">
        <v>15</v>
      </c>
      <c r="B13" s="34">
        <v>20013</v>
      </c>
      <c r="C13"/>
      <c r="D13">
        <f t="shared" si="0"/>
        <v>76</v>
      </c>
      <c r="E13" s="3"/>
      <c r="F13"/>
      <c r="G13" s="2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ht="15.5">
      <c r="A14" s="13" t="s">
        <v>16</v>
      </c>
      <c r="B14" s="19">
        <v>20394</v>
      </c>
      <c r="C14" s="9"/>
      <c r="D14">
        <f t="shared" si="0"/>
        <v>60</v>
      </c>
      <c r="F14"/>
    </row>
    <row r="15" spans="1:36" ht="15.5">
      <c r="A15" s="13" t="s">
        <v>17</v>
      </c>
      <c r="B15" s="19">
        <v>20765</v>
      </c>
      <c r="C15" s="9"/>
      <c r="D15">
        <f t="shared" si="0"/>
        <v>55</v>
      </c>
      <c r="F15"/>
    </row>
    <row r="16" spans="1:36" ht="15.5">
      <c r="A16" s="13" t="s">
        <v>18</v>
      </c>
      <c r="B16" s="19">
        <v>21133</v>
      </c>
      <c r="C16" s="9"/>
      <c r="D16">
        <f t="shared" si="0"/>
        <v>52</v>
      </c>
      <c r="F16" s="30"/>
    </row>
    <row r="17" spans="1:36" ht="15.5">
      <c r="A17" s="13" t="s">
        <v>19</v>
      </c>
      <c r="B17" s="19">
        <v>21482</v>
      </c>
      <c r="C17" s="9"/>
      <c r="D17">
        <f t="shared" si="0"/>
        <v>68</v>
      </c>
      <c r="F17" s="30"/>
    </row>
    <row r="18" spans="1:36" s="6" customFormat="1" ht="15.5">
      <c r="A18" s="14" t="s">
        <v>20</v>
      </c>
      <c r="B18" s="20">
        <v>21849</v>
      </c>
      <c r="C18" s="10"/>
      <c r="D18" s="6">
        <f t="shared" si="0"/>
        <v>66</v>
      </c>
      <c r="E18" s="7"/>
      <c r="F18" s="30"/>
      <c r="G18" s="23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ht="15.5">
      <c r="A19" s="15" t="s">
        <v>21</v>
      </c>
      <c r="B19" s="21">
        <v>22221</v>
      </c>
      <c r="C19" s="9" t="s">
        <v>2</v>
      </c>
      <c r="D19">
        <f t="shared" si="0"/>
        <v>60</v>
      </c>
      <c r="E19" s="3">
        <f>DATE(1965,12,31) - AVERAGEIF(D19:D28,"&lt;&gt;0")</f>
        <v>24036.9</v>
      </c>
      <c r="F19" s="30"/>
    </row>
    <row r="20" spans="1:36" ht="15.5">
      <c r="A20" s="15" t="s">
        <v>22</v>
      </c>
      <c r="B20" s="21">
        <v>22612</v>
      </c>
      <c r="C20" s="9"/>
      <c r="D20">
        <f t="shared" si="0"/>
        <v>34</v>
      </c>
      <c r="F20" s="30"/>
      <c r="H20" s="23"/>
    </row>
    <row r="21" spans="1:36" ht="15.5">
      <c r="A21" s="15" t="s">
        <v>23</v>
      </c>
      <c r="B21" s="21">
        <v>22933</v>
      </c>
      <c r="C21" s="9"/>
      <c r="D21">
        <f t="shared" si="0"/>
        <v>78</v>
      </c>
      <c r="F21" s="30"/>
      <c r="H21" s="23"/>
    </row>
    <row r="22" spans="1:36" ht="15.5">
      <c r="A22" s="15" t="s">
        <v>24</v>
      </c>
      <c r="B22" s="21">
        <v>23332</v>
      </c>
      <c r="C22" s="26"/>
      <c r="D22">
        <f t="shared" si="0"/>
        <v>44</v>
      </c>
      <c r="F22" s="30"/>
      <c r="H22" s="23"/>
    </row>
    <row r="23" spans="1:36" ht="15.5">
      <c r="A23" s="15" t="s">
        <v>25</v>
      </c>
      <c r="B23" s="21">
        <v>23685</v>
      </c>
      <c r="C23" s="9"/>
      <c r="D23">
        <f t="shared" si="0"/>
        <v>57</v>
      </c>
      <c r="F23" s="30"/>
      <c r="H23" s="23"/>
    </row>
    <row r="24" spans="1:36" ht="15.5">
      <c r="A24" s="15" t="s">
        <v>26</v>
      </c>
      <c r="B24" s="21">
        <v>24025</v>
      </c>
      <c r="C24" s="9"/>
      <c r="D24">
        <f t="shared" si="0"/>
        <v>82</v>
      </c>
      <c r="F24" s="30"/>
      <c r="H24" s="23"/>
    </row>
    <row r="25" spans="1:36" ht="15.5">
      <c r="A25" s="15" t="s">
        <v>27</v>
      </c>
      <c r="B25" s="21">
        <v>24376</v>
      </c>
      <c r="C25" s="9"/>
      <c r="D25">
        <f t="shared" si="0"/>
        <v>96</v>
      </c>
      <c r="F25" s="30"/>
      <c r="H25" s="23"/>
    </row>
    <row r="26" spans="1:36" ht="15.5">
      <c r="A26" s="15" t="s">
        <v>28</v>
      </c>
      <c r="B26" s="21">
        <v>24763</v>
      </c>
      <c r="C26" s="9"/>
      <c r="D26">
        <f t="shared" si="0"/>
        <v>74</v>
      </c>
      <c r="F26" s="30"/>
      <c r="H26" s="23"/>
    </row>
    <row r="27" spans="1:36" ht="15.5">
      <c r="A27" s="15" t="s">
        <v>29</v>
      </c>
      <c r="B27" s="21">
        <v>25116</v>
      </c>
      <c r="C27" s="9"/>
      <c r="D27">
        <f t="shared" si="0"/>
        <v>87</v>
      </c>
      <c r="F27" s="30"/>
      <c r="H27" s="23"/>
    </row>
    <row r="28" spans="1:36" s="6" customFormat="1" ht="15.5">
      <c r="A28" s="15" t="s">
        <v>30</v>
      </c>
      <c r="B28" s="22">
        <v>25479</v>
      </c>
      <c r="C28" s="10"/>
      <c r="D28" s="6">
        <f t="shared" si="0"/>
        <v>89</v>
      </c>
      <c r="E28" s="7"/>
      <c r="F28" s="30"/>
      <c r="G28" s="23"/>
      <c r="H28" s="23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ht="15.5">
      <c r="A29" s="16" t="s">
        <v>31</v>
      </c>
      <c r="B29" s="19">
        <v>25864</v>
      </c>
      <c r="C29" s="9" t="s">
        <v>3</v>
      </c>
      <c r="D29">
        <f t="shared" si="0"/>
        <v>69</v>
      </c>
      <c r="E29" s="3">
        <f>DATE(1975,12,31) - AVERAGEIF(D29:D38,"&lt;&gt;0")</f>
        <v>27695.4</v>
      </c>
      <c r="F29" s="30"/>
    </row>
    <row r="30" spans="1:36" ht="15.5">
      <c r="A30" s="13" t="s">
        <v>32</v>
      </c>
      <c r="B30" s="19">
        <v>26217</v>
      </c>
      <c r="C30" s="9"/>
      <c r="D30">
        <f t="shared" si="0"/>
        <v>81</v>
      </c>
      <c r="F30" s="30"/>
    </row>
    <row r="31" spans="1:36" ht="15.5">
      <c r="A31" s="13" t="s">
        <v>33</v>
      </c>
      <c r="B31" s="19">
        <v>26595</v>
      </c>
      <c r="C31" s="9"/>
      <c r="D31">
        <f t="shared" si="0"/>
        <v>69</v>
      </c>
      <c r="F31" s="30"/>
    </row>
    <row r="32" spans="1:36" ht="15.5">
      <c r="A32" s="13" t="s">
        <v>34</v>
      </c>
      <c r="B32" s="19">
        <v>26948</v>
      </c>
      <c r="C32" s="9"/>
      <c r="D32">
        <f t="shared" si="0"/>
        <v>81</v>
      </c>
      <c r="F32" s="30"/>
    </row>
    <row r="33" spans="1:36" ht="15.5">
      <c r="A33" s="13" t="s">
        <v>35</v>
      </c>
      <c r="B33" s="19">
        <v>27352</v>
      </c>
      <c r="C33" s="9"/>
      <c r="D33">
        <f t="shared" si="0"/>
        <v>42</v>
      </c>
      <c r="F33" s="30"/>
    </row>
    <row r="34" spans="1:36" ht="15.5">
      <c r="A34" s="13" t="s">
        <v>36</v>
      </c>
      <c r="B34" s="19">
        <v>27721</v>
      </c>
      <c r="C34" s="9"/>
      <c r="D34">
        <f t="shared" si="0"/>
        <v>38</v>
      </c>
      <c r="F34" s="30"/>
    </row>
    <row r="35" spans="1:36" ht="15.5">
      <c r="A35" s="13" t="s">
        <v>37</v>
      </c>
      <c r="B35" s="19">
        <v>28045</v>
      </c>
      <c r="C35" s="9"/>
      <c r="D35">
        <f t="shared" si="0"/>
        <v>80</v>
      </c>
      <c r="F35" s="30"/>
    </row>
    <row r="36" spans="1:36" ht="15.5">
      <c r="A36" s="13" t="s">
        <v>38</v>
      </c>
      <c r="B36" s="19">
        <v>28448</v>
      </c>
      <c r="C36" s="9"/>
      <c r="D36">
        <f t="shared" si="0"/>
        <v>42</v>
      </c>
      <c r="F36" s="30"/>
    </row>
    <row r="37" spans="1:36" ht="15.5">
      <c r="A37" s="13" t="s">
        <v>39</v>
      </c>
      <c r="B37" s="19">
        <v>28771</v>
      </c>
      <c r="C37" s="9"/>
      <c r="D37">
        <f t="shared" si="0"/>
        <v>84</v>
      </c>
      <c r="F37" s="30"/>
    </row>
    <row r="38" spans="1:36" s="6" customFormat="1" ht="15.5">
      <c r="A38" s="14" t="s">
        <v>40</v>
      </c>
      <c r="B38" s="20">
        <v>29170</v>
      </c>
      <c r="C38" s="10"/>
      <c r="D38" s="6">
        <f t="shared" si="0"/>
        <v>50</v>
      </c>
      <c r="E38" s="7"/>
      <c r="F38" s="30"/>
      <c r="G38" s="23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ht="15.5">
      <c r="A39" s="15" t="s">
        <v>41</v>
      </c>
      <c r="B39" s="21">
        <v>29510</v>
      </c>
      <c r="C39" s="9" t="s">
        <v>4</v>
      </c>
      <c r="D39">
        <f t="shared" si="0"/>
        <v>76</v>
      </c>
      <c r="E39" s="3">
        <f>DATE(1985,12,31) - AVERAGEIF(D39:D48,"&lt;&gt;0")</f>
        <v>31346.9</v>
      </c>
      <c r="F39" s="30"/>
    </row>
    <row r="40" spans="1:36" ht="15.5">
      <c r="A40" s="15" t="s">
        <v>42</v>
      </c>
      <c r="B40" s="21">
        <v>29877</v>
      </c>
      <c r="C40" s="9"/>
      <c r="D40">
        <f t="shared" si="0"/>
        <v>74</v>
      </c>
      <c r="F40" s="30"/>
    </row>
    <row r="41" spans="1:36" ht="15.5">
      <c r="A41" s="15" t="s">
        <v>43</v>
      </c>
      <c r="B41" s="21">
        <v>30258</v>
      </c>
      <c r="C41" s="9"/>
      <c r="D41">
        <f t="shared" si="0"/>
        <v>58</v>
      </c>
      <c r="F41" s="30"/>
    </row>
    <row r="42" spans="1:36" ht="15.5">
      <c r="A42" s="15" t="s">
        <v>44</v>
      </c>
      <c r="B42" s="21">
        <v>30614</v>
      </c>
      <c r="C42" s="9"/>
      <c r="D42">
        <f t="shared" si="0"/>
        <v>67</v>
      </c>
      <c r="F42" s="30"/>
    </row>
    <row r="43" spans="1:36" ht="15.5">
      <c r="A43" s="15" t="s">
        <v>45</v>
      </c>
      <c r="B43" s="21">
        <v>30991</v>
      </c>
      <c r="C43" s="9"/>
      <c r="D43">
        <f t="shared" si="0"/>
        <v>56</v>
      </c>
      <c r="F43" s="30"/>
    </row>
    <row r="44" spans="1:36" ht="15.5">
      <c r="A44" s="15" t="s">
        <v>46</v>
      </c>
      <c r="B44" s="21">
        <v>31349</v>
      </c>
      <c r="C44" s="9"/>
      <c r="D44">
        <f t="shared" si="0"/>
        <v>63</v>
      </c>
      <c r="F44" s="30"/>
    </row>
    <row r="45" spans="1:36" ht="15.5">
      <c r="A45" s="15" t="s">
        <v>47</v>
      </c>
      <c r="B45" s="21">
        <v>31680</v>
      </c>
      <c r="C45" s="9"/>
      <c r="D45">
        <f t="shared" si="0"/>
        <v>97</v>
      </c>
      <c r="F45" s="30"/>
    </row>
    <row r="46" spans="1:36" ht="15.5">
      <c r="A46" s="15" t="s">
        <v>48</v>
      </c>
      <c r="B46" s="21">
        <v>32087</v>
      </c>
      <c r="C46" s="9"/>
      <c r="D46">
        <f t="shared" si="0"/>
        <v>55</v>
      </c>
      <c r="F46" s="30"/>
    </row>
    <row r="47" spans="1:36" ht="15.5">
      <c r="A47" s="15" t="s">
        <v>49</v>
      </c>
      <c r="B47" s="21">
        <v>32444</v>
      </c>
      <c r="C47" s="9"/>
      <c r="D47">
        <f t="shared" si="0"/>
        <v>64</v>
      </c>
      <c r="F47" s="30"/>
    </row>
    <row r="48" spans="1:36" s="6" customFormat="1" ht="15.5">
      <c r="A48" s="17" t="s">
        <v>50</v>
      </c>
      <c r="B48" s="22">
        <v>32832</v>
      </c>
      <c r="C48" s="10"/>
      <c r="D48" s="6">
        <f t="shared" si="0"/>
        <v>41</v>
      </c>
      <c r="E48" s="7"/>
      <c r="F48" s="30"/>
      <c r="G48" s="23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ht="15.5">
      <c r="A49" s="13" t="s">
        <v>51</v>
      </c>
      <c r="B49" s="19">
        <v>33190</v>
      </c>
      <c r="C49" s="9" t="s">
        <v>5</v>
      </c>
      <c r="D49">
        <f t="shared" si="0"/>
        <v>48</v>
      </c>
      <c r="E49" s="3">
        <f>DATE(1995,12,31) - AVERAGEIF(D49:D58,"&lt;&gt;0")</f>
        <v>35000.5</v>
      </c>
      <c r="F49" s="30"/>
    </row>
    <row r="50" spans="1:36" ht="15.5">
      <c r="A50" s="13" t="s">
        <v>52</v>
      </c>
      <c r="B50" s="19">
        <v>33561</v>
      </c>
      <c r="C50" s="9"/>
      <c r="D50">
        <f t="shared" si="0"/>
        <v>42</v>
      </c>
      <c r="F50" s="30"/>
    </row>
    <row r="51" spans="1:36" ht="15.5">
      <c r="A51" s="13" t="s">
        <v>53</v>
      </c>
      <c r="B51" s="19">
        <v>33891</v>
      </c>
      <c r="C51" s="9"/>
      <c r="D51">
        <f t="shared" si="0"/>
        <v>78</v>
      </c>
      <c r="F51" s="30"/>
    </row>
    <row r="52" spans="1:36" ht="15.5">
      <c r="A52" s="13" t="s">
        <v>54</v>
      </c>
      <c r="B52" s="19">
        <v>34256</v>
      </c>
      <c r="C52" s="9"/>
      <c r="D52">
        <f t="shared" si="0"/>
        <v>78</v>
      </c>
      <c r="F52" s="30"/>
    </row>
    <row r="53" spans="1:36" ht="15.5">
      <c r="A53" s="13" t="s">
        <v>55</v>
      </c>
      <c r="B53" s="19">
        <v>34611</v>
      </c>
      <c r="C53" s="9"/>
      <c r="D53">
        <f t="shared" si="0"/>
        <v>88</v>
      </c>
      <c r="F53" s="30"/>
    </row>
    <row r="54" spans="1:36" ht="15.5">
      <c r="A54" s="13" t="s">
        <v>56</v>
      </c>
      <c r="B54" s="19">
        <v>34993</v>
      </c>
      <c r="C54" s="9"/>
      <c r="D54">
        <f t="shared" si="0"/>
        <v>71</v>
      </c>
      <c r="F54" s="30"/>
    </row>
    <row r="55" spans="1:36" ht="15.5">
      <c r="A55" s="13" t="s">
        <v>57</v>
      </c>
      <c r="B55" s="19">
        <v>35371</v>
      </c>
      <c r="C55" s="9"/>
      <c r="D55">
        <f t="shared" si="0"/>
        <v>59</v>
      </c>
      <c r="F55" s="30"/>
    </row>
    <row r="56" spans="1:36" ht="15.5">
      <c r="A56" s="13" t="s">
        <v>58</v>
      </c>
      <c r="B56" s="19">
        <v>35726</v>
      </c>
      <c r="C56" s="9"/>
      <c r="D56">
        <f t="shared" si="0"/>
        <v>69</v>
      </c>
      <c r="F56" s="30"/>
    </row>
    <row r="57" spans="1:36" ht="15.5">
      <c r="A57" s="13" t="s">
        <v>59</v>
      </c>
      <c r="B57" s="19">
        <v>36089</v>
      </c>
      <c r="C57" s="9"/>
      <c r="D57">
        <f t="shared" si="0"/>
        <v>71</v>
      </c>
      <c r="F57" s="30"/>
    </row>
    <row r="58" spans="1:36" s="6" customFormat="1" ht="15.5">
      <c r="A58" s="14" t="s">
        <v>60</v>
      </c>
      <c r="B58" s="20">
        <v>36494</v>
      </c>
      <c r="C58" s="10"/>
      <c r="D58" s="6">
        <f t="shared" si="0"/>
        <v>31</v>
      </c>
      <c r="E58" s="7"/>
      <c r="F58" s="30"/>
      <c r="G58" s="23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ht="15.5">
      <c r="A59" s="15" t="s">
        <v>61</v>
      </c>
      <c r="B59" s="21">
        <v>36885</v>
      </c>
      <c r="C59" s="9" t="s">
        <v>6</v>
      </c>
      <c r="D59">
        <f t="shared" si="0"/>
        <v>6</v>
      </c>
      <c r="E59" s="3">
        <f>DATE(2005,12,31) - AVERAGEIF(D59:D68,"&lt;&gt;0")</f>
        <v>38657.4</v>
      </c>
      <c r="F59" s="30"/>
    </row>
    <row r="60" spans="1:36" ht="15.5">
      <c r="A60" s="15" t="s">
        <v>62</v>
      </c>
      <c r="B60" s="21">
        <v>37187</v>
      </c>
      <c r="C60" s="9"/>
      <c r="D60">
        <f t="shared" si="0"/>
        <v>69</v>
      </c>
      <c r="F60" s="30"/>
    </row>
    <row r="61" spans="1:36" ht="15.5">
      <c r="A61" s="15" t="s">
        <v>63</v>
      </c>
      <c r="B61" s="21">
        <v>37546</v>
      </c>
      <c r="C61" s="9"/>
      <c r="D61">
        <f t="shared" si="0"/>
        <v>75</v>
      </c>
      <c r="F61" s="30"/>
    </row>
    <row r="62" spans="1:36" ht="15.5">
      <c r="A62" s="15" t="s">
        <v>64</v>
      </c>
      <c r="B62" s="21">
        <v>37920</v>
      </c>
      <c r="C62" s="9"/>
      <c r="D62">
        <f t="shared" si="0"/>
        <v>66</v>
      </c>
      <c r="F62" s="30"/>
    </row>
    <row r="63" spans="1:36" ht="15.5">
      <c r="A63" s="15" t="s">
        <v>65</v>
      </c>
      <c r="B63" s="21">
        <v>38307</v>
      </c>
      <c r="C63" s="9"/>
      <c r="D63">
        <f t="shared" si="0"/>
        <v>45</v>
      </c>
      <c r="F63" s="30"/>
    </row>
    <row r="64" spans="1:36" ht="15.5">
      <c r="A64" s="15" t="s">
        <v>66</v>
      </c>
      <c r="B64" s="21">
        <v>38647</v>
      </c>
      <c r="C64" s="9"/>
      <c r="D64">
        <f t="shared" si="0"/>
        <v>70</v>
      </c>
      <c r="F64" s="30"/>
    </row>
    <row r="65" spans="1:36" ht="15.5">
      <c r="A65" s="15" t="s">
        <v>67</v>
      </c>
      <c r="B65" s="21">
        <v>39001</v>
      </c>
      <c r="C65" s="9"/>
      <c r="D65">
        <f t="shared" si="0"/>
        <v>81</v>
      </c>
      <c r="F65" s="30"/>
    </row>
    <row r="66" spans="1:36" ht="15.5">
      <c r="A66" s="15" t="s">
        <v>68</v>
      </c>
      <c r="B66" s="21">
        <v>39394</v>
      </c>
      <c r="C66" s="9"/>
      <c r="D66">
        <f t="shared" si="0"/>
        <v>53</v>
      </c>
      <c r="F66" s="30"/>
    </row>
    <row r="67" spans="1:36" ht="15.5">
      <c r="A67" s="15" t="s">
        <v>69</v>
      </c>
      <c r="B67" s="21">
        <v>39765</v>
      </c>
      <c r="C67" s="9"/>
      <c r="D67">
        <f t="shared" si="0"/>
        <v>48</v>
      </c>
      <c r="F67" s="30"/>
    </row>
    <row r="68" spans="1:36" s="6" customFormat="1" ht="15.5">
      <c r="A68" s="17" t="s">
        <v>70</v>
      </c>
      <c r="B68" s="22">
        <v>40095</v>
      </c>
      <c r="C68" s="10"/>
      <c r="D68" s="6">
        <f t="shared" si="0"/>
        <v>83</v>
      </c>
      <c r="E68" s="7"/>
      <c r="F68" s="30"/>
      <c r="G68" s="23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5.5">
      <c r="A69" s="13" t="s">
        <v>71</v>
      </c>
      <c r="B69" s="18"/>
      <c r="C69" s="9" t="s">
        <v>7</v>
      </c>
      <c r="D69">
        <f t="shared" si="0"/>
        <v>0</v>
      </c>
      <c r="E69" s="3">
        <f>DATE(2015,12,31) - AVERAGEIF(D69:D78,"&lt;&gt;0")</f>
        <v>42311.75</v>
      </c>
      <c r="F69" s="30"/>
    </row>
    <row r="70" spans="1:36" ht="15.5">
      <c r="A70" s="13" t="s">
        <v>72</v>
      </c>
      <c r="B70" s="18"/>
      <c r="C70" s="9"/>
      <c r="D70">
        <f t="shared" si="0"/>
        <v>0</v>
      </c>
      <c r="F70" s="30"/>
    </row>
    <row r="71" spans="1:36" ht="15.5">
      <c r="A71" s="13" t="s">
        <v>73</v>
      </c>
      <c r="B71" s="19">
        <v>41208</v>
      </c>
      <c r="C71" s="9"/>
      <c r="D71">
        <f t="shared" si="0"/>
        <v>66</v>
      </c>
      <c r="F71" s="30"/>
    </row>
    <row r="72" spans="1:36" ht="15.5">
      <c r="A72" s="13" t="s">
        <v>74</v>
      </c>
      <c r="B72" s="19">
        <v>41565</v>
      </c>
      <c r="C72" s="9"/>
      <c r="D72">
        <f t="shared" si="0"/>
        <v>74</v>
      </c>
      <c r="F72" s="30"/>
    </row>
    <row r="73" spans="1:36" ht="15.5">
      <c r="A73" s="13" t="s">
        <v>75</v>
      </c>
      <c r="B73" s="19">
        <v>41949</v>
      </c>
      <c r="C73" s="9"/>
      <c r="D73">
        <f t="shared" si="0"/>
        <v>55</v>
      </c>
      <c r="F73" s="30"/>
    </row>
    <row r="74" spans="1:36" ht="15.5">
      <c r="A74" s="13" t="s">
        <v>76</v>
      </c>
      <c r="B74" s="19">
        <v>42304</v>
      </c>
      <c r="C74" s="9"/>
      <c r="D74">
        <f t="shared" ref="D74:D82" si="1">IF(DATE(YEAR(B74), 12,31)-DATE(YEAR(B74),MONTH(B74),DAY(B74))&gt;183,DATE(YEAR(B74), 12,31)-DATE(YEAR(B74),MONTH(B74),DAY(B74))-366,DATE(YEAR(B74), 12,31)-DATE(YEAR(B74),MONTH(B74),DAY(B74)))</f>
        <v>65</v>
      </c>
      <c r="F74" s="30"/>
    </row>
    <row r="75" spans="1:36" ht="15.5">
      <c r="A75" s="13" t="s">
        <v>77</v>
      </c>
      <c r="B75" s="19">
        <v>42699</v>
      </c>
      <c r="C75" s="9"/>
      <c r="D75">
        <f t="shared" si="1"/>
        <v>36</v>
      </c>
      <c r="F75" s="30"/>
    </row>
    <row r="76" spans="1:36" ht="15.5">
      <c r="A76" s="13" t="s">
        <v>78</v>
      </c>
      <c r="B76" s="19">
        <v>43037</v>
      </c>
      <c r="C76" s="9"/>
      <c r="D76">
        <f t="shared" si="1"/>
        <v>63</v>
      </c>
      <c r="F76" s="30"/>
    </row>
    <row r="77" spans="1:36" ht="15.5">
      <c r="A77" s="13" t="s">
        <v>79</v>
      </c>
      <c r="B77" s="19">
        <v>43430</v>
      </c>
      <c r="C77" s="9"/>
      <c r="D77">
        <f t="shared" si="1"/>
        <v>35</v>
      </c>
      <c r="F77" s="30"/>
    </row>
    <row r="78" spans="1:36" s="6" customFormat="1" ht="15.5">
      <c r="A78" s="14" t="s">
        <v>80</v>
      </c>
      <c r="B78" s="20">
        <v>43766</v>
      </c>
      <c r="C78" s="10"/>
      <c r="D78" s="6">
        <f t="shared" si="1"/>
        <v>64</v>
      </c>
      <c r="E78" s="7"/>
      <c r="F78" s="30"/>
      <c r="G78" s="23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5.5">
      <c r="A79" s="15" t="s">
        <v>81</v>
      </c>
      <c r="B79" s="21">
        <v>44154</v>
      </c>
      <c r="C79" s="9" t="s">
        <v>8</v>
      </c>
      <c r="D79">
        <f t="shared" si="1"/>
        <v>42</v>
      </c>
      <c r="E79" s="3">
        <f>DATE(2025,12,31) - AVERAGEIF(D79:D82,"&lt;&gt;0")</f>
        <v>45981.5</v>
      </c>
      <c r="F79" s="30"/>
    </row>
    <row r="80" spans="1:36" ht="15.5">
      <c r="A80" s="15" t="s">
        <v>82</v>
      </c>
      <c r="B80" s="21">
        <v>44522</v>
      </c>
      <c r="C80" s="9"/>
      <c r="D80">
        <f t="shared" si="1"/>
        <v>39</v>
      </c>
      <c r="F80" s="30"/>
    </row>
    <row r="81" spans="1:6" ht="15.5">
      <c r="A81" s="15" t="s">
        <v>83</v>
      </c>
      <c r="B81" s="23"/>
      <c r="C81" s="9"/>
      <c r="D81">
        <f t="shared" si="1"/>
        <v>0</v>
      </c>
      <c r="F81" s="30"/>
    </row>
    <row r="82" spans="1:6" ht="15.5">
      <c r="A82" s="15" t="s">
        <v>84</v>
      </c>
      <c r="B82" s="23"/>
      <c r="C82" s="9"/>
      <c r="D82">
        <f t="shared" si="1"/>
        <v>0</v>
      </c>
      <c r="F82" s="30"/>
    </row>
  </sheetData>
  <mergeCells count="3">
    <mergeCell ref="A1:E2"/>
    <mergeCell ref="A4:E4"/>
    <mergeCell ref="A3: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DFC472304348438564BDB03931545D" ma:contentTypeVersion="15" ma:contentTypeDescription="Create a new document." ma:contentTypeScope="" ma:versionID="3b18fde21e179bf2c7703940d320ca0e">
  <xsd:schema xmlns:xsd="http://www.w3.org/2001/XMLSchema" xmlns:xs="http://www.w3.org/2001/XMLSchema" xmlns:p="http://schemas.microsoft.com/office/2006/metadata/properties" xmlns:ns2="da46be80-d1ed-47b8-8627-114700d43b9d" xmlns:ns3="4884f2c9-a8c1-4444-a399-665092fa88d3" targetNamespace="http://schemas.microsoft.com/office/2006/metadata/properties" ma:root="true" ma:fieldsID="16f5bf0a8ebbc49367d53f59901a0624" ns2:_="" ns3:_="">
    <xsd:import namespace="da46be80-d1ed-47b8-8627-114700d43b9d"/>
    <xsd:import namespace="4884f2c9-a8c1-4444-a399-665092fa88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6be80-d1ed-47b8-8627-114700d43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e7bc199-5fe5-462f-a3d8-26f806c1f4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4f2c9-a8c1-4444-a399-665092fa88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dfa7c5-47c9-4f9b-b39d-1855cb17b3bd}" ma:internalName="TaxCatchAll" ma:showField="CatchAllData" ma:web="4884f2c9-a8c1-4444-a399-665092fa88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84f2c9-a8c1-4444-a399-665092fa88d3" xsi:nil="true"/>
    <lcf76f155ced4ddcb4097134ff3c332f xmlns="da46be80-d1ed-47b8-8627-114700d43b9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58552A-C8EE-4781-B09F-9EA44DD084D5}"/>
</file>

<file path=customXml/itemProps2.xml><?xml version="1.0" encoding="utf-8"?>
<ds:datastoreItem xmlns:ds="http://schemas.openxmlformats.org/officeDocument/2006/customXml" ds:itemID="{179302D2-6ABA-4A0F-9AA8-E58F9A2CD1A7}"/>
</file>

<file path=customXml/itemProps3.xml><?xml version="1.0" encoding="utf-8"?>
<ds:datastoreItem xmlns:ds="http://schemas.openxmlformats.org/officeDocument/2006/customXml" ds:itemID="{34FCDF3F-FE4A-42F3-86A7-DA58F13D6A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Alterskjær</dc:creator>
  <cp:lastModifiedBy>Kari Alterskjær</cp:lastModifiedBy>
  <dcterms:created xsi:type="dcterms:W3CDTF">2022-11-17T11:36:50Z</dcterms:created>
  <dcterms:modified xsi:type="dcterms:W3CDTF">2024-04-02T13:47:38Z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0x010100ACDFC472304348438564BDB03931545D</vt:lpwstr>
  </property>
</Properties>
</file>